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SV_2023-08-27-115809" sheetId="1" r:id="rId1"/>
  </sheets>
  <calcPr calcId="0"/>
</workbook>
</file>

<file path=xl/calcChain.xml><?xml version="1.0" encoding="utf-8"?>
<calcChain xmlns="http://schemas.openxmlformats.org/spreadsheetml/2006/main">
  <c r="E279" i="1"/>
  <c r="M279"/>
  <c r="N279"/>
  <c r="E258"/>
  <c r="M258"/>
  <c r="N258"/>
  <c r="E16"/>
  <c r="M16"/>
  <c r="N16"/>
  <c r="E192"/>
  <c r="M192"/>
  <c r="N192"/>
  <c r="E40"/>
  <c r="M40"/>
  <c r="N40"/>
  <c r="E11"/>
  <c r="M11"/>
  <c r="N11"/>
  <c r="E129"/>
  <c r="M129"/>
  <c r="N129"/>
  <c r="E43"/>
  <c r="M43"/>
  <c r="N43"/>
  <c r="E148"/>
  <c r="M148"/>
  <c r="N148"/>
  <c r="E51"/>
  <c r="M51"/>
  <c r="N51"/>
  <c r="E133"/>
  <c r="M133"/>
  <c r="N133"/>
  <c r="E214"/>
  <c r="M214"/>
  <c r="N214"/>
  <c r="E78"/>
  <c r="M78"/>
  <c r="N78"/>
  <c r="E31"/>
  <c r="M31"/>
  <c r="N31"/>
  <c r="E37"/>
  <c r="M37"/>
  <c r="N37"/>
  <c r="E219"/>
  <c r="M219"/>
  <c r="N219"/>
  <c r="E70"/>
  <c r="M70"/>
  <c r="N70"/>
  <c r="E102"/>
  <c r="M102"/>
  <c r="N102"/>
  <c r="E75"/>
  <c r="M75"/>
  <c r="N75"/>
  <c r="E292"/>
  <c r="M292"/>
  <c r="N292"/>
  <c r="E87"/>
  <c r="M87"/>
  <c r="N87"/>
  <c r="E95"/>
  <c r="M95"/>
  <c r="N95"/>
  <c r="E260"/>
  <c r="M260"/>
  <c r="N260"/>
  <c r="E42"/>
  <c r="M42"/>
  <c r="N42"/>
  <c r="E91"/>
  <c r="M91"/>
  <c r="N91"/>
  <c r="E50"/>
  <c r="M50"/>
  <c r="N50"/>
  <c r="E65"/>
  <c r="M65"/>
  <c r="N65"/>
  <c r="E178"/>
  <c r="M178"/>
  <c r="N178"/>
  <c r="E9"/>
  <c r="M9"/>
  <c r="N9"/>
  <c r="E76"/>
  <c r="M76"/>
  <c r="N76"/>
  <c r="E41"/>
  <c r="M41"/>
  <c r="N41"/>
  <c r="E235"/>
  <c r="M235"/>
  <c r="N235"/>
  <c r="E24"/>
  <c r="M24"/>
  <c r="N24"/>
  <c r="E146"/>
  <c r="M146"/>
  <c r="N146"/>
  <c r="E266"/>
  <c r="M266"/>
  <c r="N266"/>
  <c r="E22"/>
  <c r="M22"/>
  <c r="N22"/>
  <c r="E109"/>
  <c r="M109"/>
  <c r="N109"/>
  <c r="E83"/>
  <c r="M83"/>
  <c r="N83"/>
  <c r="E118"/>
  <c r="M118"/>
  <c r="N118"/>
  <c r="E145"/>
  <c r="M145"/>
  <c r="N145"/>
  <c r="E253"/>
  <c r="M253"/>
  <c r="N253"/>
  <c r="E58"/>
  <c r="M58"/>
  <c r="N58"/>
  <c r="E325"/>
  <c r="M325"/>
  <c r="N325"/>
  <c r="E175"/>
  <c r="M175"/>
  <c r="N175"/>
  <c r="E324"/>
  <c r="M324"/>
  <c r="N324"/>
  <c r="E103"/>
  <c r="M103"/>
  <c r="N103"/>
  <c r="E123"/>
  <c r="M123"/>
  <c r="N123"/>
  <c r="E143"/>
  <c r="M143"/>
  <c r="N143"/>
  <c r="E207"/>
  <c r="M207"/>
  <c r="N207"/>
  <c r="E172"/>
  <c r="M172"/>
  <c r="N172"/>
  <c r="E114"/>
  <c r="M114"/>
  <c r="N114"/>
  <c r="E45"/>
  <c r="M45"/>
  <c r="N45"/>
  <c r="E105"/>
  <c r="M105"/>
  <c r="N105"/>
  <c r="E80"/>
  <c r="M80"/>
  <c r="N80"/>
  <c r="E261"/>
  <c r="M261"/>
  <c r="N261"/>
  <c r="E100"/>
  <c r="M100"/>
  <c r="N100"/>
  <c r="E98"/>
  <c r="M98"/>
  <c r="N98"/>
  <c r="E288"/>
  <c r="M288"/>
  <c r="N288"/>
  <c r="E174"/>
  <c r="M174"/>
  <c r="N174"/>
  <c r="E295"/>
  <c r="M295"/>
  <c r="N295"/>
  <c r="E111"/>
  <c r="M111"/>
  <c r="N111"/>
  <c r="E328"/>
  <c r="M328"/>
  <c r="N328"/>
  <c r="E268"/>
  <c r="M268"/>
  <c r="N268"/>
  <c r="E248"/>
  <c r="M248"/>
  <c r="N248"/>
  <c r="E88"/>
  <c r="M88"/>
  <c r="N88"/>
  <c r="E121"/>
  <c r="M121"/>
  <c r="N121"/>
  <c r="E191"/>
  <c r="M191"/>
  <c r="N191"/>
  <c r="E329"/>
  <c r="M329"/>
  <c r="N329"/>
  <c r="E299"/>
  <c r="M299"/>
  <c r="N299"/>
  <c r="E21"/>
  <c r="M21"/>
  <c r="N21"/>
  <c r="E44"/>
  <c r="M44"/>
  <c r="N44"/>
  <c r="E196"/>
  <c r="M196"/>
  <c r="N196"/>
  <c r="E212"/>
  <c r="M212"/>
  <c r="N212"/>
  <c r="E327"/>
  <c r="M327"/>
  <c r="N327"/>
  <c r="E236"/>
  <c r="M236"/>
  <c r="N236"/>
  <c r="E241"/>
  <c r="M241"/>
  <c r="N241"/>
  <c r="E330"/>
  <c r="M330"/>
  <c r="N330"/>
  <c r="E190"/>
  <c r="M190"/>
  <c r="N190"/>
  <c r="E331"/>
  <c r="M331"/>
  <c r="N331"/>
  <c r="E116"/>
  <c r="M116"/>
  <c r="N116"/>
  <c r="E332"/>
  <c r="M332"/>
  <c r="N332"/>
  <c r="E323"/>
  <c r="M323"/>
  <c r="N323"/>
  <c r="E284"/>
  <c r="M284"/>
  <c r="N284"/>
  <c r="E315"/>
  <c r="M315"/>
  <c r="N315"/>
  <c r="E274"/>
  <c r="M274"/>
  <c r="N274"/>
  <c r="E122"/>
  <c r="M122"/>
  <c r="N122"/>
  <c r="E317"/>
  <c r="M317"/>
  <c r="N317"/>
  <c r="E240"/>
  <c r="M240"/>
  <c r="N240"/>
  <c r="E245"/>
  <c r="M245"/>
  <c r="N245"/>
  <c r="E57"/>
  <c r="M57"/>
  <c r="N57"/>
  <c r="E17"/>
  <c r="M17"/>
  <c r="N17"/>
  <c r="E184"/>
  <c r="M184"/>
  <c r="N184"/>
  <c r="E94"/>
  <c r="M94"/>
  <c r="N94"/>
  <c r="E285"/>
  <c r="M285"/>
  <c r="N285"/>
  <c r="E53"/>
  <c r="M53"/>
  <c r="N53"/>
  <c r="E20"/>
  <c r="M20"/>
  <c r="N20"/>
  <c r="E79"/>
  <c r="M79"/>
  <c r="N79"/>
  <c r="E307"/>
  <c r="M307"/>
  <c r="N307"/>
  <c r="E314"/>
  <c r="M314"/>
  <c r="N314"/>
  <c r="E316"/>
  <c r="M316"/>
  <c r="N316"/>
  <c r="E66"/>
  <c r="M66"/>
  <c r="N66"/>
  <c r="E318"/>
  <c r="M318"/>
  <c r="N318"/>
  <c r="E298"/>
  <c r="M298"/>
  <c r="N298"/>
  <c r="E134"/>
  <c r="M134"/>
  <c r="N134"/>
  <c r="E62"/>
  <c r="M62"/>
  <c r="N62"/>
  <c r="E52"/>
  <c r="M52"/>
  <c r="N52"/>
  <c r="E319"/>
  <c r="M319"/>
  <c r="N319"/>
  <c r="E320"/>
  <c r="M320"/>
  <c r="N320"/>
  <c r="E321"/>
  <c r="M321"/>
  <c r="N321"/>
  <c r="E311"/>
  <c r="M311"/>
  <c r="N311"/>
  <c r="E203"/>
  <c r="M203"/>
  <c r="N203"/>
  <c r="E312"/>
  <c r="M312"/>
  <c r="N312"/>
  <c r="E233"/>
  <c r="M233"/>
  <c r="N233"/>
  <c r="E313"/>
  <c r="M313"/>
  <c r="N313"/>
  <c r="E77"/>
  <c r="M77"/>
  <c r="N77"/>
  <c r="E177"/>
  <c r="M177"/>
  <c r="N177"/>
  <c r="E276"/>
  <c r="M276"/>
  <c r="N276"/>
  <c r="E147"/>
  <c r="M147"/>
  <c r="N147"/>
  <c r="E179"/>
  <c r="M179"/>
  <c r="N179"/>
  <c r="E2"/>
  <c r="M2"/>
  <c r="N2"/>
  <c r="E30"/>
  <c r="M30"/>
  <c r="N30"/>
  <c r="E209"/>
  <c r="M209"/>
  <c r="N209"/>
  <c r="E137"/>
  <c r="M137"/>
  <c r="N137"/>
  <c r="E296"/>
  <c r="M296"/>
  <c r="N296"/>
  <c r="E186"/>
  <c r="M186"/>
  <c r="N186"/>
  <c r="E281"/>
  <c r="M281"/>
  <c r="N281"/>
  <c r="E259"/>
  <c r="M259"/>
  <c r="N259"/>
  <c r="E124"/>
  <c r="M124"/>
  <c r="N124"/>
  <c r="E135"/>
  <c r="M135"/>
  <c r="N135"/>
  <c r="E56"/>
  <c r="M56"/>
  <c r="N56"/>
  <c r="E180"/>
  <c r="M180"/>
  <c r="N180"/>
  <c r="E189"/>
  <c r="M189"/>
  <c r="N189"/>
  <c r="E194"/>
  <c r="M194"/>
  <c r="N194"/>
  <c r="E195"/>
  <c r="M195"/>
  <c r="N195"/>
  <c r="E198"/>
  <c r="M198"/>
  <c r="N198"/>
  <c r="E206"/>
  <c r="M206"/>
  <c r="N206"/>
  <c r="E210"/>
  <c r="M210"/>
  <c r="N210"/>
  <c r="E211"/>
  <c r="M211"/>
  <c r="N211"/>
  <c r="E220"/>
  <c r="M220"/>
  <c r="N220"/>
  <c r="E213"/>
  <c r="M213"/>
  <c r="N213"/>
  <c r="E303"/>
  <c r="M303"/>
  <c r="N303"/>
  <c r="E293"/>
  <c r="M293"/>
  <c r="N293"/>
  <c r="E222"/>
  <c r="M222"/>
  <c r="N222"/>
  <c r="E228"/>
  <c r="M228"/>
  <c r="N228"/>
  <c r="E234"/>
  <c r="M234"/>
  <c r="N234"/>
  <c r="E243"/>
  <c r="M243"/>
  <c r="N243"/>
  <c r="E6"/>
  <c r="M6"/>
  <c r="N6"/>
  <c r="E197"/>
  <c r="M197"/>
  <c r="N197"/>
  <c r="E326"/>
  <c r="M326"/>
  <c r="N326"/>
  <c r="E34"/>
  <c r="M34"/>
  <c r="N34"/>
  <c r="E273"/>
  <c r="M273"/>
  <c r="N273"/>
  <c r="E205"/>
  <c r="M205"/>
  <c r="N205"/>
  <c r="E283"/>
  <c r="M283"/>
  <c r="N283"/>
  <c r="E308"/>
  <c r="M308"/>
  <c r="N308"/>
  <c r="E297"/>
  <c r="M297"/>
  <c r="N297"/>
  <c r="E231"/>
  <c r="M231"/>
  <c r="N231"/>
  <c r="E246"/>
  <c r="M246"/>
  <c r="N246"/>
  <c r="E309"/>
  <c r="M309"/>
  <c r="N309"/>
  <c r="E202"/>
  <c r="M202"/>
  <c r="N202"/>
  <c r="E252"/>
  <c r="M252"/>
  <c r="N252"/>
  <c r="E242"/>
  <c r="M242"/>
  <c r="N242"/>
  <c r="E204"/>
  <c r="M204"/>
  <c r="N204"/>
  <c r="E269"/>
  <c r="M269"/>
  <c r="N269"/>
  <c r="E264"/>
  <c r="M264"/>
  <c r="N264"/>
  <c r="E301"/>
  <c r="M301"/>
  <c r="N301"/>
  <c r="E185"/>
  <c r="M185"/>
  <c r="N185"/>
  <c r="E176"/>
  <c r="M176"/>
  <c r="N176"/>
  <c r="E304"/>
  <c r="M304"/>
  <c r="N304"/>
  <c r="E3"/>
  <c r="M3"/>
  <c r="N3"/>
  <c r="E267"/>
  <c r="M267"/>
  <c r="N267"/>
  <c r="E305"/>
  <c r="M305"/>
  <c r="N305"/>
  <c r="E217"/>
  <c r="M217"/>
  <c r="N217"/>
  <c r="E238"/>
  <c r="M238"/>
  <c r="N238"/>
  <c r="E69"/>
  <c r="M69"/>
  <c r="N69"/>
  <c r="E173"/>
  <c r="M173"/>
  <c r="N173"/>
  <c r="E208"/>
  <c r="M208"/>
  <c r="N208"/>
  <c r="E193"/>
  <c r="M193"/>
  <c r="N193"/>
  <c r="E216"/>
  <c r="M216"/>
  <c r="N216"/>
  <c r="E265"/>
  <c r="M265"/>
  <c r="N265"/>
  <c r="E294"/>
  <c r="M294"/>
  <c r="N294"/>
  <c r="E239"/>
  <c r="M239"/>
  <c r="N239"/>
  <c r="E107"/>
  <c r="M107"/>
  <c r="N107"/>
  <c r="E237"/>
  <c r="M237"/>
  <c r="N237"/>
  <c r="E300"/>
  <c r="M300"/>
  <c r="N300"/>
  <c r="E230"/>
  <c r="M230"/>
  <c r="N230"/>
  <c r="E181"/>
  <c r="M181"/>
  <c r="N181"/>
  <c r="E272"/>
  <c r="M272"/>
  <c r="N272"/>
  <c r="E254"/>
  <c r="M254"/>
  <c r="N254"/>
  <c r="E249"/>
  <c r="M249"/>
  <c r="N249"/>
  <c r="E224"/>
  <c r="M224"/>
  <c r="N224"/>
  <c r="E187"/>
  <c r="M187"/>
  <c r="N187"/>
  <c r="E223"/>
  <c r="M223"/>
  <c r="N223"/>
  <c r="E229"/>
  <c r="M229"/>
  <c r="N229"/>
  <c r="E232"/>
  <c r="M232"/>
  <c r="N232"/>
  <c r="E221"/>
  <c r="M221"/>
  <c r="N221"/>
  <c r="E225"/>
  <c r="M225"/>
  <c r="N225"/>
  <c r="E310"/>
  <c r="M310"/>
  <c r="N310"/>
  <c r="E218"/>
  <c r="M218"/>
  <c r="N218"/>
  <c r="E23"/>
  <c r="M23"/>
  <c r="N23"/>
  <c r="E4"/>
  <c r="M4"/>
  <c r="N4"/>
  <c r="E7"/>
  <c r="M7"/>
  <c r="N7"/>
  <c r="E38"/>
  <c r="M38"/>
  <c r="N38"/>
  <c r="E302"/>
  <c r="M302"/>
  <c r="N302"/>
  <c r="E200"/>
  <c r="M200"/>
  <c r="N200"/>
  <c r="E287"/>
  <c r="M287"/>
  <c r="N287"/>
  <c r="E183"/>
  <c r="M183"/>
  <c r="N183"/>
  <c r="E244"/>
  <c r="M244"/>
  <c r="N244"/>
  <c r="E139"/>
  <c r="M139"/>
  <c r="N139"/>
  <c r="E140"/>
  <c r="M140"/>
  <c r="N140"/>
  <c r="E226"/>
  <c r="M226"/>
  <c r="N226"/>
  <c r="E188"/>
  <c r="M188"/>
  <c r="N188"/>
  <c r="E127"/>
  <c r="M127"/>
  <c r="N127"/>
  <c r="E144"/>
  <c r="M144"/>
  <c r="N144"/>
  <c r="E150"/>
  <c r="M150"/>
  <c r="N150"/>
  <c r="E151"/>
  <c r="M151"/>
  <c r="N151"/>
  <c r="E149"/>
  <c r="M149"/>
  <c r="N149"/>
  <c r="E131"/>
  <c r="M131"/>
  <c r="N131"/>
  <c r="E286"/>
  <c r="M286"/>
  <c r="N286"/>
  <c r="E128"/>
  <c r="M128"/>
  <c r="N128"/>
  <c r="E132"/>
  <c r="M132"/>
  <c r="N132"/>
  <c r="E5"/>
  <c r="M5"/>
  <c r="N5"/>
  <c r="E130"/>
  <c r="M130"/>
  <c r="N130"/>
  <c r="E227"/>
  <c r="M227"/>
  <c r="N227"/>
  <c r="E201"/>
  <c r="M201"/>
  <c r="N201"/>
  <c r="E270"/>
  <c r="M270"/>
  <c r="N270"/>
  <c r="E64"/>
  <c r="M64"/>
  <c r="N64"/>
  <c r="E262"/>
  <c r="M262"/>
  <c r="N262"/>
  <c r="E18"/>
  <c r="M18"/>
  <c r="N18"/>
  <c r="E108"/>
  <c r="M108"/>
  <c r="N108"/>
  <c r="E138"/>
  <c r="M138"/>
  <c r="N138"/>
  <c r="E126"/>
  <c r="M126"/>
  <c r="N126"/>
  <c r="E97"/>
  <c r="M97"/>
  <c r="N97"/>
  <c r="E74"/>
  <c r="M74"/>
  <c r="N74"/>
  <c r="E306"/>
  <c r="M306"/>
  <c r="N306"/>
  <c r="E115"/>
  <c r="M115"/>
  <c r="N115"/>
  <c r="E250"/>
  <c r="M250"/>
  <c r="N250"/>
  <c r="E256"/>
  <c r="M256"/>
  <c r="N256"/>
  <c r="E68"/>
  <c r="M68"/>
  <c r="N68"/>
  <c r="E142"/>
  <c r="M142"/>
  <c r="N142"/>
  <c r="E26"/>
  <c r="M26"/>
  <c r="N26"/>
  <c r="E141"/>
  <c r="M141"/>
  <c r="N141"/>
  <c r="E96"/>
  <c r="M96"/>
  <c r="N96"/>
  <c r="E110"/>
  <c r="M110"/>
  <c r="N110"/>
  <c r="E119"/>
  <c r="M119"/>
  <c r="N119"/>
  <c r="E27"/>
  <c r="M27"/>
  <c r="N27"/>
  <c r="E28"/>
  <c r="M28"/>
  <c r="N28"/>
  <c r="E32"/>
  <c r="M32"/>
  <c r="N32"/>
  <c r="E61"/>
  <c r="M61"/>
  <c r="N61"/>
  <c r="E10"/>
  <c r="M10"/>
  <c r="N10"/>
  <c r="E106"/>
  <c r="M106"/>
  <c r="N106"/>
  <c r="E13"/>
  <c r="M13"/>
  <c r="N13"/>
  <c r="E19"/>
  <c r="M19"/>
  <c r="N19"/>
  <c r="E25"/>
  <c r="M25"/>
  <c r="N25"/>
  <c r="E113"/>
  <c r="M113"/>
  <c r="N113"/>
  <c r="E136"/>
  <c r="M136"/>
  <c r="N136"/>
  <c r="E112"/>
  <c r="M112"/>
  <c r="N112"/>
  <c r="E72"/>
  <c r="M72"/>
  <c r="N72"/>
  <c r="E277"/>
  <c r="M277"/>
  <c r="N277"/>
  <c r="E278"/>
  <c r="M278"/>
  <c r="N278"/>
  <c r="E275"/>
  <c r="M275"/>
  <c r="N275"/>
  <c r="E73"/>
  <c r="M73"/>
  <c r="N73"/>
  <c r="E49"/>
  <c r="M49"/>
  <c r="N49"/>
  <c r="E90"/>
  <c r="M90"/>
  <c r="N90"/>
  <c r="E92"/>
  <c r="M92"/>
  <c r="N92"/>
  <c r="E63"/>
  <c r="M63"/>
  <c r="N63"/>
  <c r="E46"/>
  <c r="M46"/>
  <c r="N46"/>
  <c r="E8"/>
  <c r="M8"/>
  <c r="N8"/>
  <c r="E15"/>
  <c r="M15"/>
  <c r="N15"/>
  <c r="E84"/>
  <c r="M84"/>
  <c r="N84"/>
  <c r="E29"/>
  <c r="M29"/>
  <c r="N29"/>
  <c r="E36"/>
  <c r="M36"/>
  <c r="N36"/>
  <c r="E54"/>
  <c r="M54"/>
  <c r="N54"/>
  <c r="E60"/>
  <c r="M60"/>
  <c r="N60"/>
  <c r="E101"/>
  <c r="M101"/>
  <c r="N101"/>
  <c r="E39"/>
  <c r="M39"/>
  <c r="N39"/>
  <c r="E48"/>
  <c r="M48"/>
  <c r="N48"/>
  <c r="E117"/>
  <c r="M117"/>
  <c r="N117"/>
  <c r="E85"/>
  <c r="M85"/>
  <c r="N85"/>
  <c r="E81"/>
  <c r="M81"/>
  <c r="N81"/>
  <c r="E104"/>
  <c r="M104"/>
  <c r="N104"/>
  <c r="E55"/>
  <c r="M55"/>
  <c r="N55"/>
  <c r="E12"/>
  <c r="M12"/>
  <c r="N12"/>
  <c r="E59"/>
  <c r="M59"/>
  <c r="N59"/>
  <c r="E33"/>
  <c r="M33"/>
  <c r="N33"/>
  <c r="E67"/>
  <c r="M67"/>
  <c r="N67"/>
  <c r="E14"/>
  <c r="M14"/>
  <c r="N14"/>
  <c r="E47"/>
  <c r="M47"/>
  <c r="N47"/>
  <c r="E182"/>
  <c r="M182"/>
  <c r="N182"/>
  <c r="E289"/>
  <c r="M289"/>
  <c r="N289"/>
  <c r="E89"/>
  <c r="M89"/>
  <c r="N89"/>
  <c r="E199"/>
  <c r="M199"/>
  <c r="N199"/>
  <c r="E71"/>
  <c r="M71"/>
  <c r="N71"/>
  <c r="E120"/>
  <c r="M120"/>
  <c r="N120"/>
  <c r="E280"/>
  <c r="M280"/>
  <c r="N280"/>
  <c r="E35"/>
  <c r="M35"/>
  <c r="N35"/>
  <c r="E99"/>
  <c r="M99"/>
  <c r="N99"/>
  <c r="E152"/>
  <c r="M152"/>
  <c r="N152"/>
  <c r="E154"/>
  <c r="M154"/>
  <c r="N154"/>
  <c r="E168"/>
  <c r="M168"/>
  <c r="N168"/>
  <c r="E170"/>
  <c r="M170"/>
  <c r="N170"/>
  <c r="E171"/>
  <c r="M171"/>
  <c r="N171"/>
  <c r="E156"/>
  <c r="M156"/>
  <c r="N156"/>
  <c r="E158"/>
  <c r="M158"/>
  <c r="N158"/>
  <c r="E159"/>
  <c r="M159"/>
  <c r="N159"/>
  <c r="E162"/>
  <c r="M162"/>
  <c r="N162"/>
  <c r="E163"/>
  <c r="M163"/>
  <c r="N163"/>
  <c r="E155"/>
  <c r="M155"/>
  <c r="N155"/>
  <c r="E165"/>
  <c r="M165"/>
  <c r="N165"/>
  <c r="E161"/>
  <c r="M161"/>
  <c r="N161"/>
  <c r="E157"/>
  <c r="M157"/>
  <c r="N157"/>
  <c r="E153"/>
  <c r="M153"/>
  <c r="N153"/>
  <c r="E257"/>
  <c r="M257"/>
  <c r="N257"/>
  <c r="E82"/>
  <c r="M82"/>
  <c r="N82"/>
  <c r="E125"/>
  <c r="M125"/>
  <c r="N125"/>
  <c r="E291"/>
  <c r="M291"/>
  <c r="N291"/>
  <c r="E215"/>
  <c r="M215"/>
  <c r="N215"/>
  <c r="E255"/>
  <c r="M255"/>
  <c r="N255"/>
  <c r="E263"/>
  <c r="M263"/>
  <c r="N263"/>
  <c r="E251"/>
  <c r="M251"/>
  <c r="N251"/>
  <c r="E169"/>
  <c r="M169"/>
  <c r="N169"/>
  <c r="E271"/>
  <c r="M271"/>
  <c r="N271"/>
  <c r="E282"/>
  <c r="M282"/>
  <c r="N282"/>
  <c r="E247"/>
  <c r="M247"/>
  <c r="N247"/>
  <c r="E86"/>
  <c r="M86"/>
  <c r="N86"/>
  <c r="E166"/>
  <c r="M166"/>
  <c r="N166"/>
  <c r="E167"/>
  <c r="M167"/>
  <c r="N167"/>
  <c r="E322"/>
  <c r="M322"/>
  <c r="N322"/>
  <c r="E93"/>
  <c r="M93"/>
  <c r="N93"/>
  <c r="E290"/>
  <c r="M290"/>
  <c r="N290"/>
  <c r="E160"/>
  <c r="M160"/>
  <c r="N160"/>
  <c r="E164"/>
  <c r="M164"/>
  <c r="N164"/>
</calcChain>
</file>

<file path=xl/sharedStrings.xml><?xml version="1.0" encoding="utf-8"?>
<sst xmlns="http://schemas.openxmlformats.org/spreadsheetml/2006/main" count="20682" uniqueCount="17368">
  <si>
    <t>Κατηγορία Μοριοδότησης</t>
  </si>
  <si>
    <t>Δήμος</t>
  </si>
  <si>
    <t>Είδος</t>
  </si>
  <si>
    <t>Τύπος Σχολείου</t>
  </si>
  <si>
    <t>Κωδ. ΥΠΠΘ</t>
  </si>
  <si>
    <t>Ονομασία</t>
  </si>
  <si>
    <t>Λειτουργικότητα</t>
  </si>
  <si>
    <t>Οργανικότητα</t>
  </si>
  <si>
    <t>Τηλέφωνο</t>
  </si>
  <si>
    <t>e-mail</t>
  </si>
  <si>
    <t>Ταχ. Διεύθυνση</t>
  </si>
  <si>
    <t>ΤΚ</t>
  </si>
  <si>
    <t>Γεωγραφικό Πλάτος</t>
  </si>
  <si>
    <t>Γεωγραφικό Μήκος</t>
  </si>
  <si>
    <t>Δυσπρόσιτο</t>
  </si>
  <si>
    <t>Αριθμός Τ.Ε. που λειτουργούν</t>
  </si>
  <si>
    <t>Αγγλικά στο Νηπιαγωγείο</t>
  </si>
  <si>
    <t>Αναστολή</t>
  </si>
  <si>
    <t>Αναστολή λειτουργίας Ολοημέρου</t>
  </si>
  <si>
    <t>Ονομ/μο Συντονιστή Εκπαιδευτικού Έργου</t>
  </si>
  <si>
    <t>Κωδ. Ειδικότητας Συντονιστή Εκπαιδευτικού Έργου</t>
  </si>
  <si>
    <t>ΙΑ</t>
  </si>
  <si>
    <t>ΚΑΛΑΒΡΥΤΩΝ</t>
  </si>
  <si>
    <t>Νηπιαγωγεία</t>
  </si>
  <si>
    <t>Ενιαίου Τύπου Ολοήμερο Νηπιαγωγείο</t>
  </si>
  <si>
    <t>ΝΗΠΙΑΓΩΓΕΙΟ ΨΩΦΙΔΑΣ</t>
  </si>
  <si>
    <t>mail@nip-psofid.ach.sch.gr</t>
  </si>
  <si>
    <t>ΨΩΦΙΔΑ</t>
  </si>
  <si>
    <t>ΟΧΙ</t>
  </si>
  <si>
    <t>NAI</t>
  </si>
  <si>
    <t>ΧΡΥΣΟΥΛΑ ΤΣΙΡΜΠΑ</t>
  </si>
  <si>
    <t>ΠΕ60</t>
  </si>
  <si>
    <t xml:space="preserve"> </t>
  </si>
  <si>
    <t>Ι</t>
  </si>
  <si>
    <t>Α</t>
  </si>
  <si>
    <t>ΠΑΤΡΕΩΝ</t>
  </si>
  <si>
    <t>ΝΗΠΙΑΓΩΓΕΙΟ ΑΓΙΟΥ ΒΑΣΙΛΕΙΟΥ</t>
  </si>
  <si>
    <t>mail@nip-ag-vasil.ach.sch.gr</t>
  </si>
  <si>
    <t>ΟΜΗΡΟΥ 21</t>
  </si>
  <si>
    <t>Δημοτικά Σχολεία</t>
  </si>
  <si>
    <t>Ενιαίου Τύπου Ολοήμερο Δημοτικό Σχολείο</t>
  </si>
  <si>
    <t>21ο ΔΗΜΟΤΙΚΟ ΣΧΟΛΕΙΟ ΠΑΤΡΩΝ</t>
  </si>
  <si>
    <t>mail@21dim-patras.ach.sch.gr</t>
  </si>
  <si>
    <t>Γ ΠΑΡΑΣΚΕΥΟΠΟΥΛΟΥ 1</t>
  </si>
  <si>
    <t>ΠΕ70</t>
  </si>
  <si>
    <t>ΧΑΡΑΛΑΜΠΟΣ ΑΛΕΞΟΠΟΥΛΟΣ</t>
  </si>
  <si>
    <t>23ο ΝΗΠΙΑΓΩΓΕΙΟ ΠΑΤΡΩΝ</t>
  </si>
  <si>
    <t>mail@23nip-patras.ach.sch.gr</t>
  </si>
  <si>
    <t>ΘΕΟΤΟΚΟΠΟΥΛΟΥ 135</t>
  </si>
  <si>
    <t>ΘΕΟΔΩΡΑ ΜΑΡΙΝΑΤΟΥ</t>
  </si>
  <si>
    <t>44ο ΔΗΜΟΤΙΚΟ ΣΧΟΛΕΙΟ ΠΑΤΡΩΝ</t>
  </si>
  <si>
    <t>mail@44dim-patras.ach.sch.gr</t>
  </si>
  <si>
    <t>ΑΡΙΣΤΟΤΕΛΟΥΣ ΚΑΙ ΝΙΚΟΜΑΧΟΥ</t>
  </si>
  <si>
    <t>1ο ΔΗΜΟΤΙΚΟ ΣΧΟΛΕΙΟ ΟΒΡΥΑΣ</t>
  </si>
  <si>
    <t>mail@1dim-ovryas.ach.sch.gr</t>
  </si>
  <si>
    <t>ΝΙΚΟΛΑΟΥ ΝΤΕΒΕ 35</t>
  </si>
  <si>
    <t>ΝΙΚΟΛΑΟΣ ΧΟΛΕΒΑΣ</t>
  </si>
  <si>
    <t>Β</t>
  </si>
  <si>
    <t>ΑΙΓΙΑΛΕΙΑΣ</t>
  </si>
  <si>
    <t>Ολοήμερο Δημοτικό Σχολείο Ειδικής Αγωγής</t>
  </si>
  <si>
    <t>1ο ΕΙΔΙΚΟ ΔΗΜΟΤΙΚΟ ΣΧΟΛΕΙΟ ΑΙΓΙΟΥ</t>
  </si>
  <si>
    <t>mail@1dim-eid-aigiou.ach.sch.gr</t>
  </si>
  <si>
    <t>ΠΑΡ.ΣΕΛΙΝΟΥΝΤΟΣ</t>
  </si>
  <si>
    <t>ΣΟΦΙΑ ΑΣΗΜΑΚΟΠΟΥΛΟΥ</t>
  </si>
  <si>
    <t>47ο ΔΗΜΟΤΙΚΟ ΣΧΟΛΕΙΟ ΠΑΤΡΩΝ</t>
  </si>
  <si>
    <t>mail@47dim-patras.ach.sch.gr</t>
  </si>
  <si>
    <t>ΜΙΧΑΗΛ ΣΟΥΤΣΟΥ 24</t>
  </si>
  <si>
    <t>ΠΑΝΑΓΙΩΤΗΣ ΠΑΠΑΔΟΥΡΗΣ</t>
  </si>
  <si>
    <t>Γ</t>
  </si>
  <si>
    <t>ΔΗΜΟΤΙΚΟ ΣΧΟΛΕΙΟ ΣΕΛΙΑΝΙΤΙΚΩΝ</t>
  </si>
  <si>
    <t>mail@dim-selian.ach.sch.gr</t>
  </si>
  <si>
    <t>ΣΕΛΙΑΝΙΤΙΚΑ</t>
  </si>
  <si>
    <t>ΒΑΣΙΛΙΚΗ ΦΕΛΟΥΚΑ</t>
  </si>
  <si>
    <t>53ο ΔΗΜΟΤΙΚΟ ΣΧΟΛΕΙΟ ΠΑΤΡΩΝ - ΗΛΙΑΣ ΚΑΤΣΑΟΥΝΟΣ</t>
  </si>
  <si>
    <t>mail@53dim-patras.ach.sch.gr</t>
  </si>
  <si>
    <t>Παπαναστασίου &amp; Ευβοίας 30</t>
  </si>
  <si>
    <t>4ο ΔΗΜΟΤΙΚΟ ΣΧΟΛΕΙΟ ΑΙΓΙΟΥ</t>
  </si>
  <si>
    <t>mail@4dim-aigiou.ach.sch.gr</t>
  </si>
  <si>
    <t>ΠΑΡΟΔΟΣ ΠΑΥΛΟΥ ΜΕΛΑ</t>
  </si>
  <si>
    <t>39ο ΝΗΠΙΑΓΩΓΕΙΟ ΠΑΤΡΩΝ</t>
  </si>
  <si>
    <t>mail@39nip-patras.ach.sch.gr</t>
  </si>
  <si>
    <t>ΑΝΘΟΥΠΟΛΕΩΣ 90-ΠΑΤΡΑ</t>
  </si>
  <si>
    <t>ΔΗΜΟΤΙΚΟ ΣΧΟΛΕΙΟ ΣΑΡΑΒΑΛΙΟΥ</t>
  </si>
  <si>
    <t>mail@dim-sarav.ach.sch.gr</t>
  </si>
  <si>
    <t>Κεφαλοβρύσου 1 -ΣΑΡΑΒΑΛΙ ΠΑΤΡΩΝ</t>
  </si>
  <si>
    <t>36ο ΔΗΜΟΤΙΚΟ ΣΧΟΛΕΙΟ ΠΑΤΡΑΣ</t>
  </si>
  <si>
    <t>mail@36dim-patras.ach.sch.gr</t>
  </si>
  <si>
    <t>Ταντάλου &amp; πάροδος ΒΘ69</t>
  </si>
  <si>
    <t>41ο ΔΗΜΟΤΙΚΟ ΣΧΟΛΕΙΟ ΠΑΤΡΩΝ</t>
  </si>
  <si>
    <t>mail@41dim-patras.ach.sch.gr</t>
  </si>
  <si>
    <t>ΜΑΡΑΘΩΝΟΜΑΧΩΝ 40</t>
  </si>
  <si>
    <t>40ο ΝΗΠΙΑΓΩΓΕΙΟ ΠΑΤΡΩΝ</t>
  </si>
  <si>
    <t>mail@40nip-patras.ach.sch.gr</t>
  </si>
  <si>
    <t>ΙΩΑΝΝΟΥ ΔΑΜΑΣΚΗΝΟΥ 24</t>
  </si>
  <si>
    <t>ΔΗΜΟΤΙΚΟ ΣΧΟΛΕΙΟ ΔΡΕΠΑΝΟΥ</t>
  </si>
  <si>
    <t>mail@dim-drepan.ach.sch.gr</t>
  </si>
  <si>
    <t>ΚΟΙΜΗΣΕΩΣ ΘΕΟΤΟΚΟΥ 2</t>
  </si>
  <si>
    <t>ΓΕΩΡΓΙΟΣ ΖΑΓΚΟΣ</t>
  </si>
  <si>
    <t>ΔΥΤΙΚΗΣ ΑΧΑΙΑΣ</t>
  </si>
  <si>
    <t>1ο ΔΗΜΟΤΙΚΟ ΣΧΟΛΕΙΟ ΚΑΤΩ ΑΧΑΪΑΣ</t>
  </si>
  <si>
    <t>mail@1dim-k-achaias.ach.sch.gr</t>
  </si>
  <si>
    <t>ΤΕΡΜΑ ΑΣΗΜΑΚΟΠΟΥΛΟΥ</t>
  </si>
  <si>
    <t>ΘΕΟΦΑΝΗΣ ΒΑΛΜΑΣ</t>
  </si>
  <si>
    <t>ΔΗΜΟΤΙΚΟ ΣΧΟΛΕΙΟ ΜΙΝΤΙΛΟΓΛΙΟΥ</t>
  </si>
  <si>
    <t>mail@dim-mintil.ach.sch.gr</t>
  </si>
  <si>
    <t>ΑΓ ΚΩΝΣΤΑΝΤΙΝΟΥ 86</t>
  </si>
  <si>
    <t>Δ</t>
  </si>
  <si>
    <t>ΝΗΠΙΑΓΩΓΕΙΟ  ΑΡΑΞΟΥ</t>
  </si>
  <si>
    <t>mail@nip-araxou.ach.sch.gr</t>
  </si>
  <si>
    <t>116 ΠΜ ΑΡΑΞΟΥ</t>
  </si>
  <si>
    <t xml:space="preserve">Ολιγοθέσιο Ολοήμερο Δημοτικό Σχολείο </t>
  </si>
  <si>
    <t>ΔΗΜΟΤΙΚΟ ΣΧΟΛΕΙΟ ΔΑΦΝΗΣ ΚΑΛΑΒΡΥΤΩΝ ΑΧΑΪΑΣ</t>
  </si>
  <si>
    <t>mail@dim-dafnis.ach.sch.gr</t>
  </si>
  <si>
    <t>ΔΑΦΝΗ ΚΑΛΑΒΡΥΤΩΝ</t>
  </si>
  <si>
    <t>Ε</t>
  </si>
  <si>
    <t>ΕΡΥΜΑΝΘΟΥ</t>
  </si>
  <si>
    <t>ΔΗΜΟΤΙΚΟ ΣΧΟΛΕΙΟ ΕΡΥΜΑΝΘΕΙΑΣ</t>
  </si>
  <si>
    <t>mail@dim-erymant.ach.sch.gr</t>
  </si>
  <si>
    <t>ΕΡΥΜΑΝΘΕΙΑ</t>
  </si>
  <si>
    <t>ΝΗΠΙΑΓΩΓΕΙΟ ΑΝΩ ΚΑΣΤΡΙΤΣΙΟΥ</t>
  </si>
  <si>
    <t>mail@nip-an-kastr.ach.sch.gr</t>
  </si>
  <si>
    <t>ΠΑΝΑΧΑΪΚΟΥ</t>
  </si>
  <si>
    <t>46ο ΔΗΜΟΤΙΚΟ ΣΧΟΛΕΙΟ ΠΑΤΡΩΝ</t>
  </si>
  <si>
    <t>mail@46dim-patras.ach.sch.gr</t>
  </si>
  <si>
    <t>ΔΗΜΟΤΙΚΟ ΣΧΟΛΕΙΟ ΣΚΕΠΑΣΤΟΥ</t>
  </si>
  <si>
    <t>mail@dim-skepast.ach.sch.gr</t>
  </si>
  <si>
    <t>ΣΚΕΠΑΣΤΟ</t>
  </si>
  <si>
    <t>Ζ</t>
  </si>
  <si>
    <t>52ο ΔΗΜΟΤΙΚΟ ΣΧΟΛΕΙΟ ΠΑΤΡΩΝ</t>
  </si>
  <si>
    <t>mail@52dim-patras.ach.sch.gr</t>
  </si>
  <si>
    <t>ΟΥΡΑΝΟΥ 22 - ΚΡΥΑ ΙΤΕΩΝ</t>
  </si>
  <si>
    <t>ΔΗΜΟΤΙΚΟ ΣΧΟΛΕΙΟ ΑΓΙΟΥ ΒΑΣΙΛΕΙΟΥ</t>
  </si>
  <si>
    <t>mail@dim-ag-vasil.ach.sch.gr</t>
  </si>
  <si>
    <t>Άγιος Βασίλειος</t>
  </si>
  <si>
    <t>16ο ΝΗΠΙΑΓΩΓΕΙΟ ΠΑΤΡΩΝ</t>
  </si>
  <si>
    <t>mail@16nip-patras.ach.sch.gr</t>
  </si>
  <si>
    <t>ΜΙΛΤΙΑΔΟΥ  38</t>
  </si>
  <si>
    <t>18ο ΔΗΜΟΤΙΚΟ ΣΧΟΛΕΙΟ ΠΑΤΡΩΝ</t>
  </si>
  <si>
    <t>mail@18dim-patras.ach.sch.gr</t>
  </si>
  <si>
    <t>ΘΟΥΚΥΔΙΔΟΥ ΚΑΙ ΠΕΡΣΕΦΟΝΗΣ</t>
  </si>
  <si>
    <t>ΔΗΜΟΤΙΚΟ ΣΧΟΛΕΙΟ ΡΙΟΥ</t>
  </si>
  <si>
    <t>mail@dim-riou.ach.sch.gr</t>
  </si>
  <si>
    <t>ΣΩΜΕΡΣΕΤ 125</t>
  </si>
  <si>
    <t>45ο ΔΗΜΟΤΙΚΟ ΣΧΟΛΕΙΟ ΠΑΤΡΩΝ</t>
  </si>
  <si>
    <t>mail@45dim-patras.ach.sch.gr</t>
  </si>
  <si>
    <t>Άγγελου Σικελιανού 181</t>
  </si>
  <si>
    <t>54ο ΝΗΠΙΑΓΩΓΕΙΟ ΠΑΤΡΩΝ</t>
  </si>
  <si>
    <t>mail@54nip-patras.ach.sch.gr</t>
  </si>
  <si>
    <t>ΠΑΝΑΧΑΪΚΟΥ 51</t>
  </si>
  <si>
    <t>2ο ΔΗΜΟΤΙΚΟ ΣΧΟΛΕΙΟ ΠΑΡΑΛΙΑΣ</t>
  </si>
  <si>
    <t>mail@2dim-paral.ach.sch.gr</t>
  </si>
  <si>
    <t>ΕΙΚΟΣΤΗΣ ΠΕΜΠΤΗΣ ΜΑΡΤΙΟΥ 71Α</t>
  </si>
  <si>
    <t>ΔΗΜΟΤΙΚΟ ΣΧΟΛΕΙΟ ΡΟΔΟΔΑΦΝΗΣ</t>
  </si>
  <si>
    <t>mail@dim-rodod.ach.sch.gr</t>
  </si>
  <si>
    <t>ΡΟΔΟΔΑΦΝΗ ΣΥΜΠΟΛΙΤΕΙΑΣ</t>
  </si>
  <si>
    <t>ΝΗΠΙΑΓΩΓΕΙΟ ΚΡΗΝΗΣ ΠΑΤΡΩΝ</t>
  </si>
  <si>
    <t>mail@nip-krinis.ach.sch.gr</t>
  </si>
  <si>
    <t>Κρήνη</t>
  </si>
  <si>
    <t>29ο ΔΗΜΟΤΙΚΟ ΣΧΟΛΕΙΟ ΠΑΤΡΑΣ</t>
  </si>
  <si>
    <t>29dipat@sch.gr</t>
  </si>
  <si>
    <t>ΑΜΑΖΟΝΩΝ 32</t>
  </si>
  <si>
    <t>ΔΗΜΟΤΙΚΟ ΣΧΟΛΕΙΟ ΑΠΙΔΕΩΝΑ</t>
  </si>
  <si>
    <t>mail@dim-apideon.ach.sch.gr</t>
  </si>
  <si>
    <t>ΕΙΔΙΚΟ ΔΗΜΟΤΙΚΟ ΣΧΟΛΕΙΟ ΠΑΤΡΑ - ΕΙΔΙΚΟ ΔΗΜΟΤΙΚΟ ΣΧΟΛΕΙΟ ΤΥΦΛΩΝ ΠΑΤΡΑΣ</t>
  </si>
  <si>
    <t>mail@dim-et-patras.ach.sch.gr</t>
  </si>
  <si>
    <t>ΔΗΜΟΤΙΚΟ ΣΧΟΛΕΙΟ ΛΙΜΝΟΧΩΡΙΟΥ</t>
  </si>
  <si>
    <t>mail@dim-limnoch.ach.sch.gr</t>
  </si>
  <si>
    <t>ΛΙΜΝΟΧΩΡΙ</t>
  </si>
  <si>
    <t>ΑΓΙΟΥ ΚΩΝΣΤΑΝΤΙΝΟΥ</t>
  </si>
  <si>
    <t>ΔΗΜΟΤΙΚΟ ΣΧΟΛΕΙΟ ΜΕΓΑΝΙΤΗ</t>
  </si>
  <si>
    <t>mail@dim-megan.ach.sch.gr</t>
  </si>
  <si>
    <t>ΟΙΚΙΣΜΟΣ ΤΣΙΓΓΑΝΩΝ</t>
  </si>
  <si>
    <t>8ο ΝΗΠΙΑΓΩΓΕΙΟ ΠΑΤΡΩΝ - ΠΕΛΕΚΑΝΟΣ</t>
  </si>
  <si>
    <t>mail@8nip-patras.ach.sch.gr</t>
  </si>
  <si>
    <t>ΑΘΗΝΩΝ 77</t>
  </si>
  <si>
    <t>61ο ΔΗΜΟΤΙΚΟ ΣΧΟΛΕΙΟ ΠΑΤΡΩΝ</t>
  </si>
  <si>
    <t>mail@61dim-patras.ach.sch.gr</t>
  </si>
  <si>
    <t>ΜΙΛΗΤΟΥ 2</t>
  </si>
  <si>
    <t>ΝΗΠΙΑΓΩΓΕΙΟ ΔΙΑΚΟΠΤΟΥ</t>
  </si>
  <si>
    <t>mail@nip-diakopt.ach.sch.gr</t>
  </si>
  <si>
    <t>ΔΙΑΚΟΠΤΟ</t>
  </si>
  <si>
    <t>13ο ΝΗΠΙΑΓΩΓΕΙΟ ΠΑΤΡΩΝ - ΗΛΙΑΣ ΚΑΤΣΑΟΥΝΟΣ</t>
  </si>
  <si>
    <t>mail@13nip-patras.ach.sch.gr</t>
  </si>
  <si>
    <t>ΠΑΠΑΝΑΣΤΑΣΙΟΥ ΚΑΙ ΕΥΒΟΙΑΣ 30</t>
  </si>
  <si>
    <t>ΝΗΠΙΑΓΩΓΕΙΟ ΑΙΓΕΙΡΑΣ</t>
  </si>
  <si>
    <t>mail@nip-aigeir.ach.sch.gr</t>
  </si>
  <si>
    <t>ΜΑΡΜΑΡΑ ΑΙΓΕΙΡΑΣ  ΑΧΑΪΑΣ</t>
  </si>
  <si>
    <t>2/Θ ΔΗΜΟΤΙΚΟ ΣΧΟΛΕΙΟ ΦΡΑΓΚΑ</t>
  </si>
  <si>
    <t>mail@dim-fragk.ach.sch.gr</t>
  </si>
  <si>
    <t>ΦΡΑΓΚΑ</t>
  </si>
  <si>
    <t>ΣΤ</t>
  </si>
  <si>
    <t>ΔΗΜΟΤΙΚΟ ΣΧΟΛΕΙΟ ΣΑΝΤΟΜΕΡΙΟΥ</t>
  </si>
  <si>
    <t>mail@dim-santam.ach.sch.gr</t>
  </si>
  <si>
    <t>ΣΑΝΤΟΜΕΡΙ</t>
  </si>
  <si>
    <t>ΔΗΜΟΤΙΚΟ ΣΧΟΛΕΙΟ ΖΗΡΙΑΣ Γ ΚΟΥΤΣΟΧΕΡΑ</t>
  </si>
  <si>
    <t>mail@dim-zirias.ach.sch.gr</t>
  </si>
  <si>
    <t>-</t>
  </si>
  <si>
    <t>31ο ΝΗΠΙΑΓΩΓΕΙΟ ΠΑΤΡΩΝ</t>
  </si>
  <si>
    <t>mail@31nip-patras.ach.sch.gr</t>
  </si>
  <si>
    <t>ΜΑΡΑΘΩΝΟΜΑΧΩΝ 38</t>
  </si>
  <si>
    <t>10ο ΝΗΠΙΑΓΩΓΕΙΟ ΠΑΤΡΩΝ</t>
  </si>
  <si>
    <t>mail@10nip-patras.ach.sch.gr</t>
  </si>
  <si>
    <t>ΓΕΡΜΑΝΟΥ 186</t>
  </si>
  <si>
    <t>ΔΗΜΟΤΙΚΟ ΣΧΟΛΕΙΟ ΚΑΡΥΑΣ</t>
  </si>
  <si>
    <t>mail@dim-karyas.ach.sch.gr</t>
  </si>
  <si>
    <t>ΚΑΡΥΑ ΔΗΜΟΥ ΔΥΤΙΚΗΣ ΑΧΑΙΑΣ</t>
  </si>
  <si>
    <t>49ο ΔΗΜΟΤΙΚΟ ΣΧΟΛΕΙΟ ΠΑΤΡΩΝ</t>
  </si>
  <si>
    <t>mail@49dim-patras.ach.sch.gr</t>
  </si>
  <si>
    <t>ΠΑΡΟΔΟΣ ΑΥΣΤΡΑΛΙΑΣ 41</t>
  </si>
  <si>
    <t>3/Θ ΔΗΜΟΤΙΚΟ ΣΧΟΛΕΙΟ ΡΙΟΛΟΥ</t>
  </si>
  <si>
    <t>mail@dim-riolou.ach.sch.gr</t>
  </si>
  <si>
    <t>ΡΙΟΛΟΣ ΑΧΑΪΑΣ</t>
  </si>
  <si>
    <t>ΔΗΜΟΤΙΚΟ ΣΧΟΛΕΙΟ ΨΑΘΟΠΥΡΓΟΥ</t>
  </si>
  <si>
    <t>mail@dim-psath.ach.sch.gr</t>
  </si>
  <si>
    <t>ΔΡΟΣΙΝΗ 11</t>
  </si>
  <si>
    <t>ΝΗΠΙΑΓΩΓΕΙΟ ΑΡΑΧΩΒΙΤΙΚΩΝ</t>
  </si>
  <si>
    <t>mail@nip-arach.ach.sch.gr</t>
  </si>
  <si>
    <t>ΑΡΑΧΩΒΙΤΙΚΑ ΡΙΟΥ</t>
  </si>
  <si>
    <t>ΔΗΜΟΤΙΚΟ ΣΧΟΛΕΙΟ ΦΑΡΡΩΝ</t>
  </si>
  <si>
    <t>mail@dim-farron.ach.sch.gr</t>
  </si>
  <si>
    <t>ΦΑΡΡΕΣ</t>
  </si>
  <si>
    <t>ΣΚΙΑΔΑ</t>
  </si>
  <si>
    <t>ΔΗΜΟΤΙΚΟ ΣΧΟΛΕΙΟ ΣΚΙΑΔΑ</t>
  </si>
  <si>
    <t>mail@dim-skiad.ach.sch.gr</t>
  </si>
  <si>
    <t>Σκιαδάς Αχαϊας</t>
  </si>
  <si>
    <t>2ο ΝΗΠΙΑΓΩΓΕΙΟ ΚΑΤΩ ΑΧΑΪΑΣ</t>
  </si>
  <si>
    <t>mail@2nip-kat-achaias.ach.sch.gr</t>
  </si>
  <si>
    <t>ΑΓΙΑΣ ΤΡΙΑΔΟΣ 21</t>
  </si>
  <si>
    <t>12ο ΝΗΠΙΑΓΩΓΕΙΟ ΠΑΤΡΩΝ</t>
  </si>
  <si>
    <t>mail@12nip-patras.ach.sch.gr</t>
  </si>
  <si>
    <t>ΓΕΡΜΑΝΟΥ 184</t>
  </si>
  <si>
    <t>ΝΗΠΙΑΓΩΓΕΙΟ ΒΕΛΙΤΣΩΝ</t>
  </si>
  <si>
    <t>mail@nip-velits.ach.sch.gr</t>
  </si>
  <si>
    <t>ΒΕΛΙΤΣΕΣ</t>
  </si>
  <si>
    <t>ΔΗΜΟΤΙΚΟ ΣΧΟΛΕΙΟ ΒΕΛΙΤΣΩΝ</t>
  </si>
  <si>
    <t>mail@dim-k-velits.ach.sch.gr</t>
  </si>
  <si>
    <t>ΝΗΠΙΑΓΩΓΕΙΟ ΚΟΥΛΟΥΡΑΣ</t>
  </si>
  <si>
    <t>mail@nip-koulour.ach.sch.gr</t>
  </si>
  <si>
    <t>Μ.ΤΑΞΙΑΡΧΩΝ  62 ΚΟΥΛΟΥΡΑ ΑΙΓΙΟΥ</t>
  </si>
  <si>
    <t>ΝΗΠΙΑΓΩΓΕΙΟ ΜΙΝΤΙΛΟΓΛΙΟΥ</t>
  </si>
  <si>
    <t>mail@nip-mintil.ach.sch.gr</t>
  </si>
  <si>
    <t>ΛΟΥΚΟΠΟΥΛΟΥ</t>
  </si>
  <si>
    <t>72ο ΝΗΠΙΑΓΩΓΕΙΟ ΠΑΤΡΩΝ</t>
  </si>
  <si>
    <t>mail@72nip-patras.ach.sch.gr</t>
  </si>
  <si>
    <t>ΡΩΜΑΝΟΣ</t>
  </si>
  <si>
    <t>ΔΗΜΟΤΙΚΟ ΣΧΟΛΕΙΟ ΚΑΛΑΒΡΥΤΩΝ ΑΓΛΑΪΑ ΚΟΝΤΗ - ΕΛΕΝΗ ΧΑΜΨΑ</t>
  </si>
  <si>
    <t>mail@dim-kalavr.ach.sch.gr</t>
  </si>
  <si>
    <t>ΜΕΓΑΛΟΥ ΣΠΗΛΑΙΟΥ 13</t>
  </si>
  <si>
    <t>Θ</t>
  </si>
  <si>
    <t>ΔΗΜΟΤΙΚΟ ΣΧΟΛΕΙΟ ΜΙΧΟΪΟΥ</t>
  </si>
  <si>
    <t>mail@dim-michoiou.ach.sch.gr</t>
  </si>
  <si>
    <t>ΜΙΧΟΪ ΚΑΤΩ ΑΧΑΪΑΣ</t>
  </si>
  <si>
    <t>22ο ΝΗΠΙΑΓΩΓΕΙΟ ΠΑΤΡΩΝ</t>
  </si>
  <si>
    <t>mail@22nip-patras.ach.sch.gr</t>
  </si>
  <si>
    <t>Γ. ΠΑΡΑΣΚΕΥΟΠΟΥΛΟΥ 1</t>
  </si>
  <si>
    <t>ΝΗΠΙΑΓΩΓΕΙΟ ΝΙΚΟΛΕΪΚΩΝ</t>
  </si>
  <si>
    <t>mail@nip-nikol.ach.sch.gr</t>
  </si>
  <si>
    <t>ΝΙΚΟΛΕΪΚΑ</t>
  </si>
  <si>
    <t>ΝΗΠΙΑΓΩΓΕΙΟ ΚΑΤΩ ΑΛΙΣΣΟΥ</t>
  </si>
  <si>
    <t>mail@nip-kat-aliss.ach.sch.gr</t>
  </si>
  <si>
    <t>ΚΑΤΩ ΑΛΙΣΣΟΣ</t>
  </si>
  <si>
    <t>26ο ΔΗΜΟΤΙΚΟ ΣΧΟΛΕΙΟ ΠΑΤΡΑΣ</t>
  </si>
  <si>
    <t>mail@26dim-patras.ach.sch.gr</t>
  </si>
  <si>
    <t>Αγίας Σοφίας 37</t>
  </si>
  <si>
    <t>ΑΙΚΑΤΕΡΙΝΗ ΝΙΚΟΛΑΚΟΠΟΥΛΟΥ</t>
  </si>
  <si>
    <t>48ο ΔΗΜΟΤΙΚΟ ΣΧΟΛΕΙΟ ΠΑΤΡΩΝ</t>
  </si>
  <si>
    <t>mail@48dim-patras.ach.sch.gr</t>
  </si>
  <si>
    <t>ΑΧΕΡΟΝΤΟΣ 8</t>
  </si>
  <si>
    <t>27ο ΝΗΠΙΑΓΩΓΕΙΟ ΠΑΤΡΩΝ</t>
  </si>
  <si>
    <t>mail@27nip-patras.ach.sch.gr</t>
  </si>
  <si>
    <t>ΣΤΡΟΦΑΔΩΝ ΚΑΙ Ρ ΚΩΧ</t>
  </si>
  <si>
    <t>37ο ΝΗΠΙΑΓΩΓΕΙΟ ΠΑΤΡΩΝ</t>
  </si>
  <si>
    <t>mail@37nip-patras.ach.sch.gr</t>
  </si>
  <si>
    <t>ΚΑΛΑΒΡΥΤΩΝ ΚΑΙ ΝΙΚΑΙΑΣ 2</t>
  </si>
  <si>
    <t>ΝΗΠΙΑΓΩΓΕΙΟ ΚΑΜΑΡΩΝ</t>
  </si>
  <si>
    <t>mail@nip-kamar.ach.sch.gr</t>
  </si>
  <si>
    <t>ΚΑΜΑΡΕΣ</t>
  </si>
  <si>
    <t>55ο ΝΗΠΙΑΓΩΓΕΙΟ ΠΑΤΡΩΝ</t>
  </si>
  <si>
    <t>mail@55nip-patras.ach.sch.gr</t>
  </si>
  <si>
    <t>ΔΩΔΩΝΗΣ 33</t>
  </si>
  <si>
    <t>61ο ΝΗΠΙΑΓΩΓΕΙΟ ΠΑΤΡΩΝ</t>
  </si>
  <si>
    <t>mail@61nip-patras.ach.sch.gr</t>
  </si>
  <si>
    <t>ΚΟΜΝΗΝΩΝ ΚΑΙ ΒΕΤΣΟΥ</t>
  </si>
  <si>
    <t>ΝΗΠΙΑΓΩΓΕΙΟ ΡΟΔΟΔΑΦΝΗΣ</t>
  </si>
  <si>
    <t>mail@nip-rodod.ach.sch.gr</t>
  </si>
  <si>
    <t>ΡΟΔΟΔΑΦΝΗ ΣΥΜΠΟΛΙΤΕΙΑΣ ΑΙΓΙΑΛΕΙΑΣ</t>
  </si>
  <si>
    <t>21ο ΝΗΠΙΑΓΩΓΕΙΟ ΠΑΤΡΩΝ</t>
  </si>
  <si>
    <t>mail@21nip-patras.ach.sch.gr</t>
  </si>
  <si>
    <t>ΣΑΜΟΘΡΑΚΗΣ ΚΑΙ ΔΑΦΝΗΣ</t>
  </si>
  <si>
    <t>ΝΗΠΙΑΓΩΓΕΙΟ ΣΕΛΙΑΝΙΤΙΚΩΝ</t>
  </si>
  <si>
    <t>mail@nip-selian.ach.sch.gr</t>
  </si>
  <si>
    <t>ΔΗΜΟΤΙΚΟ ΣΧΟΛΕΙΟ ΛΑΚΚΟΠΕΤΡΑΣ</t>
  </si>
  <si>
    <t>mail@dim-lakkop.ach.sch.gr</t>
  </si>
  <si>
    <t>ΛΑΚΚΟΠΕΤΡΑ</t>
  </si>
  <si>
    <t>ΝΗΠΙΑΓΩΓΕΙΟ ΤΕΜΕΝΗΣ</t>
  </si>
  <si>
    <t>mail@nip-temen.ach.sch.gr</t>
  </si>
  <si>
    <t>ΤΕΜΕΝΗ ΑΙΓΙΟΥ</t>
  </si>
  <si>
    <t>ΝΗΠΙΑΓΩΓΕΙΟ ΑΒΥΘΟΥ</t>
  </si>
  <si>
    <t>mail@nip-avyth.ach.sch.gr</t>
  </si>
  <si>
    <t>25ης Μαρτίου και Ταξιαρχών Άβυθος Αιγιαλείας</t>
  </si>
  <si>
    <t>ΝΗΠΙΑΓΩΓΕΙΟ ΣΤΑΥΡΟΔΡΟΜΙΟΥ</t>
  </si>
  <si>
    <t>mail@nip-stavr.ach.sch.gr</t>
  </si>
  <si>
    <t>ΣΤΑΥΡΟΔΡΟΜΙ</t>
  </si>
  <si>
    <t>1ο ΝΗΠΙΑΓΩΓΕΙΟ ΑΚΡΑΤΑΣ</t>
  </si>
  <si>
    <t>mail@1nip-akrat.ach.sch.gr</t>
  </si>
  <si>
    <t>ΑΚΡΑΤΑ ΑΧΑΪΑΣ</t>
  </si>
  <si>
    <t>Ολοήμερο Πειραματικό Νηπιαγωγείο ενταγμένο στο Πανεπιστήμιο</t>
  </si>
  <si>
    <t>ΠΕΙΡΑΜΑΤΙΚΟ ΝΗΠΙΑΓΩΓΕΙΟ ΠΑΝΕΠΙΣΤΗΜΙΟΥ ΠΑΤΡΩΝ (ΜΗ ΕΝΤΑΓΜΕΝΟ ΣΕ ΠΑΙΔΑΓΩΓΙΚΟ ΤΜΗΜΑ)</t>
  </si>
  <si>
    <t>mail@nip-aei-patras.ach.sch.gr</t>
  </si>
  <si>
    <t>ΠΑΝΕΠΙΣΤΗΜΙΟ ΠΑΤΡΩΝ</t>
  </si>
  <si>
    <t>ΔΗΜΟΤΙΚΟ ΣΧΟΛΕΙΟ ΣΑΓΕΪΚΩΝ</t>
  </si>
  <si>
    <t>mail@dim-sageik.ach.sch.gr</t>
  </si>
  <si>
    <t>ΣΑΓΕΪΚΑ</t>
  </si>
  <si>
    <t>2ο ΝΗΠΙΑΓΩΓΕΙΟ ΑΚΡΑΤΑΣ</t>
  </si>
  <si>
    <t>mail@2nip-akrat.ach.sch.gr</t>
  </si>
  <si>
    <t>ΛΕΩΦΟΡΟΣ ΑΙΓΑΙΟΥ 14</t>
  </si>
  <si>
    <t>5ο ΝΗΠΙΑΓΩΓΕΙΟ ΠΑΤΡΩΝ</t>
  </si>
  <si>
    <t>mail@5nip-patras.ach.sch.gr</t>
  </si>
  <si>
    <t>ΠΑΝΤΟΚΡΑΤΟΡΟΣ 3</t>
  </si>
  <si>
    <t>6ο ΝΗΠΙΑΓΩΓΕΙΟ ΠΑΤΡΩΝ</t>
  </si>
  <si>
    <t>mail@6nip-patras.ach.sch.gr</t>
  </si>
  <si>
    <t>ΡΗΓΑ ΦΕΡΑΙΟΥ ΚΑΙ ΣΑΤΩΒΡΙΑΝΔΟΥ</t>
  </si>
  <si>
    <t>60ο ΔΗΜΟΤΙΚΟ ΣΧΟΛΕΙΟ ΠΑΤΡΩΝ</t>
  </si>
  <si>
    <t>mail@60dim-patras.ach.sch.gr</t>
  </si>
  <si>
    <t>ΤΕΡΜΑ ΑΝΤΙΓΟΝΗΣ- ΖΑΡΟΥΧΛΕΪΚΑ</t>
  </si>
  <si>
    <t>22ο ΔΗΜΟΤΙΚΟ ΣΧΟΛΕΙΟ ΠΑΤΡΩΝ</t>
  </si>
  <si>
    <t>mail@22dim-patras.ach.sch.gr</t>
  </si>
  <si>
    <t>ΛΕΥΚΑΣ 149</t>
  </si>
  <si>
    <t>1ο ΝΗΠΙΑΓΩΓΕΙΟ ΔΕΜΕΝΙΚΩΝ</t>
  </si>
  <si>
    <t>mail@1nip-demen.ach.sch.gr</t>
  </si>
  <si>
    <t>Κ ΒΑΡΝΑΛΗ  ΔΕΜΕΝΙΚΑ 26</t>
  </si>
  <si>
    <t>ΔΗΜΟΤΙΚΟ ΣΧΟΛΕΙΟ ΒΑΣΙΛΙΚΟΥ ΑΧΑΪΑΣ</t>
  </si>
  <si>
    <t>mail@dim-vasil.ach.sch.gr</t>
  </si>
  <si>
    <t>ΒΑΣΙΛΙΚΟ ΦΑΡΡΩΝ</t>
  </si>
  <si>
    <t>ΔΗΜΟΤΙΚΟ ΣΧΟΛΕΙΟ ΧΑΛΑΝΔΡΙΤΣΑΣ</t>
  </si>
  <si>
    <t>ΝΗΠΙΑΓΩΓΕΙΟ ΦΑΡΡΩΝ</t>
  </si>
  <si>
    <t>mail@nip-farron.ach.sch.gr</t>
  </si>
  <si>
    <t>55ο ΔΗΜΟΤΙΚΟ ΣΧΟΛΕΙΟ ΠΑΤΡΩΝ</t>
  </si>
  <si>
    <t>mail@55dim-patras.ach.sch.gr</t>
  </si>
  <si>
    <t>Άθω 18</t>
  </si>
  <si>
    <t>25ο ΔΗΜΟΤΙΚΟ ΣΧΟΛΕΙΟ ΠΑΤΡΩΝ</t>
  </si>
  <si>
    <t>mail@25dim-patras.ach.sch.gr</t>
  </si>
  <si>
    <t>ΜΑΡΑΓΚΟΠΟΥΛΟΥ 30</t>
  </si>
  <si>
    <t>ΔΗΜΟΤΙΚΟ ΣΧΟΛΕΙΟ ΣΕΛΛΩΝ</t>
  </si>
  <si>
    <t>mail@dim-sellon.ach.sch.gr</t>
  </si>
  <si>
    <t>ΣΕΛΛΑ</t>
  </si>
  <si>
    <t>ΝΗΠΙΑΓΩΓΕΙΟ ΡΙΟΛΟΥ</t>
  </si>
  <si>
    <t>mail@nip-riolou.ach.sch.gr</t>
  </si>
  <si>
    <t>ΡΙΟΛΟΣ ΚΑΤΩ ΑΧΑΪΑΣ</t>
  </si>
  <si>
    <t>1ο ΝΗΠΙΑΓΩΓΕΙΟ ΑΙΓΙΟΥ</t>
  </si>
  <si>
    <t>mail@1nip-aigiou.ach.sch.gr</t>
  </si>
  <si>
    <t>ΟΘΩΝΟΣ 43</t>
  </si>
  <si>
    <t>2ο ΝΗΠΙΑΓΩΓΕΙΟ ΑΙΓΙΟΥ</t>
  </si>
  <si>
    <t>mail@2nip-aigiou.ach.sch.gr</t>
  </si>
  <si>
    <t>ΚΟΥΤΑΛΗΣ 24, ΑΙΓΙΟ</t>
  </si>
  <si>
    <t>ΔΗΜΟΤΙΚΟ ΣΧΟΛΕΙΟ ΑΚΤΑΙΟΥ</t>
  </si>
  <si>
    <t>mail@dim-aktaiou.ach.sch.gr</t>
  </si>
  <si>
    <t>ΑΓΙΑΣ ΒΑΡΒΑΡΑΣ 10</t>
  </si>
  <si>
    <t>3ο ΝΗΠΙΑΓΩΓΕΙΟ ΑΙΓΙΟΥ</t>
  </si>
  <si>
    <t>mail@3nip-aigiou.ach.sch.gr</t>
  </si>
  <si>
    <t>Π. ΧΑΡΑΛΑΜΠΟΥΣ 3</t>
  </si>
  <si>
    <t>ΝΗΠΙΑΓΩΓΕΙΟ ΚΑΡΥΑΣ</t>
  </si>
  <si>
    <t>mail@nip-karya.ach.sch.gr</t>
  </si>
  <si>
    <t>ΚΑΡΥΑ ΑΧΑΪΑΣ</t>
  </si>
  <si>
    <t>5ο ΔΗΜΟΤΙΚΟ ΣΧΟΛΕΙΟ ΑΙΓΙΟΥ "ΓΕΩΡΓΙΑ ΠΑΝΟΥΤΣΟΠΟΥΛΟΥ-ΠΑΠΑΣΗΜΑΚΟΠΟΥΛΟΥ"</t>
  </si>
  <si>
    <t>mail@5dim-aigiou.ach.sch.gr</t>
  </si>
  <si>
    <t>ΠΡΟΠΟΝΤΙΔΟΣ 2</t>
  </si>
  <si>
    <t>6ο ΔΗΜΟΤΙΚΟ ΣΧΟΛΕΙΟ ΠΑΤΡΩΝ</t>
  </si>
  <si>
    <t>mail@6dim-patras.ach.sch.gr</t>
  </si>
  <si>
    <t>ΣΟΛΩΜΟΥ 57</t>
  </si>
  <si>
    <t>54ο ΔΗΜΟΤΙΚΟ ΣΧΟΛΕΙΟ ΠΑΤΡΩΝ</t>
  </si>
  <si>
    <t>mail@54dim-patras.ach.sch.gr</t>
  </si>
  <si>
    <t>4ο ΝΗΠΙΑΓΩΓΕΙΟ ΑΙΓΙΟΥ</t>
  </si>
  <si>
    <t>mail@4nip-aigiou.ach.sch.gr</t>
  </si>
  <si>
    <t>ΔΩΔΩΝΗΣ 3</t>
  </si>
  <si>
    <t>5ο ΝΗΠΙΑΓΩΓΕΙΟ ΑΙΓΙΟΥ</t>
  </si>
  <si>
    <t>mail@5nip-aigiou.ach.sch.gr</t>
  </si>
  <si>
    <t>ΠΑΡΟΔΟΣ ΣΕΛΙΝΟΥΝΤΟΣ</t>
  </si>
  <si>
    <t>8ο ΝΗΠΙΑΓΩΓΕΙΟ ΑΙΓΙΟΥ</t>
  </si>
  <si>
    <t>mail@8nip-aigiou.ach.sch.gr</t>
  </si>
  <si>
    <t>ΡΟΔΩΝ 13</t>
  </si>
  <si>
    <t>10ο ΝΗΠΙΑΓΩΓΕΙΟ ΑΙΓΙΟΥ</t>
  </si>
  <si>
    <t>mail@10nip-aigiou.ach.sch.gr</t>
  </si>
  <si>
    <t>ΣΩΤΗΡΙΟΥ ΛΟΝΤΟΥ 17</t>
  </si>
  <si>
    <t>2ο ΝΗΠΙΑΓΩΓΕΙΟ ΠΑΡΑΛΙΑΣ</t>
  </si>
  <si>
    <t>mail@2nip-paral.ach.sch.gr</t>
  </si>
  <si>
    <t>ΕΙΚΟΣΤΗΣ ΠΕΜΠΤΗΣ ΜΑΡΤΙΟΥ 71A</t>
  </si>
  <si>
    <t>11ο ΝΗΠΙΑΓΩΓΕΙΟ ΑΙΓΙΟΥ</t>
  </si>
  <si>
    <t>mail@11nip-aigiou.ach.sch.gr</t>
  </si>
  <si>
    <t>ΑΓΙΟΣ ΑΘΑΝΑΣΙΟΣ ΑΙΓΙΟΥ</t>
  </si>
  <si>
    <t>52ο ΝΗΠΙΑΓΩΓΕΙΟ ΠΑΤΡΩΝ</t>
  </si>
  <si>
    <t>mail@52nip-patras.ach.sch.gr</t>
  </si>
  <si>
    <t>12ο ΝΗΠΙΑΓΩΓΕΙΟ ΑΙΓΙΟΥ</t>
  </si>
  <si>
    <t>mail@12nip-aigiou.ach.sch.gr</t>
  </si>
  <si>
    <t>ΚΥΚΛΑΔΩΝ ΤΕΡΜΑ - ΜΥΡΤΙΑ</t>
  </si>
  <si>
    <t>ΔΗΜΟΤΙΚΟ ΣΧΟΛΕΙΟ ΡΟΪΤΙΚΩΝ</t>
  </si>
  <si>
    <t>mail@dim-roitik.ach.sch.gr</t>
  </si>
  <si>
    <t>Κ. Παπαγιάννη 61</t>
  </si>
  <si>
    <t>15ο ΝΗΠΙΑΓΩΓΕΙΟ ΠΑΤΡΩΝ</t>
  </si>
  <si>
    <t>mail@15nip-patras.ach.sch.gr</t>
  </si>
  <si>
    <t>ΜΑΙΖΩΝΟΣ 26</t>
  </si>
  <si>
    <t>ΝΗΠΙΑΓΩΓΕΙΟ ΚΑΛΑΒΡΥΤΩΝ</t>
  </si>
  <si>
    <t>mail@nip-kalavr.ach.sch.gr</t>
  </si>
  <si>
    <t>ΜΕΓ ΣΠΗΛΑΙΟΥ 13</t>
  </si>
  <si>
    <t>ΔΗΜΟΤΙΚΟ ΣΧΟΛΕΙΟ ΣΑΛΜΕΝΙΚΟΥ</t>
  </si>
  <si>
    <t>mail@dim-salmen.ach.sch.gr</t>
  </si>
  <si>
    <t>ΣΑΛΜΕΝΙΚΟ ΕΡΙΝΕΟΥ</t>
  </si>
  <si>
    <t>17ο ΝΗΠΙΑΓΩΓΕΙΟ ΠΑΤΡΩΝ</t>
  </si>
  <si>
    <t>mail@17nip-patras.ach.sch.gr</t>
  </si>
  <si>
    <t>ΠΛΑΤΕΙΑ ΑΝΔΡΟΥΤΣΟΥ 97</t>
  </si>
  <si>
    <t>10ο ΔΗΜΟΤΙΚΟ ΣΧΟΛΕΙΟ ΠΑΤΡΩΝ - ΔΙΑΚΙΔΕΙΟ</t>
  </si>
  <si>
    <t>mail@10dim-patras.ach.sch.gr</t>
  </si>
  <si>
    <t>ΚΟΡΙΝΘΟΥ 335</t>
  </si>
  <si>
    <t>35ο ΔΗΜΟΤΙΚΟ ΣΧΟΛΕΙΟ ΠΑΤΡΩΝ</t>
  </si>
  <si>
    <t>mail@35dim-patras.ach.sch.gr</t>
  </si>
  <si>
    <t>ΑΝΘΕΜΙΟΥ 2</t>
  </si>
  <si>
    <t>33ο ΝΗΠΙΑΓΩΓΕΙΟ ΠΑΤΡΩΝ</t>
  </si>
  <si>
    <t>mail@33nip-patras.ach.sch.gr</t>
  </si>
  <si>
    <t>ΠΑΠΑΦΛΕΣΣΑ 32</t>
  </si>
  <si>
    <t>8ο ΔΗΜΟΤΙΚΟ ΣΧΟΛΕΙΟ ΑΙΓΙΟΥ</t>
  </si>
  <si>
    <t>mail@8dim-aigiou.ach.sch.gr</t>
  </si>
  <si>
    <t>ΚΥΚΛΑΔΩΝ ΤΕΡΜΑ, ΜΥΡΤΙΑ ΑΙΓΙΟΥ</t>
  </si>
  <si>
    <t>ΝΗΠΙΑΓΩΓΕΙΟ ΚΑΓΚΑΔΙΟΥ</t>
  </si>
  <si>
    <t>mail@nip-kagkad.ach.sch.gr</t>
  </si>
  <si>
    <t>ΚΑΓΚΑΔΙ ΚΑΤΩ ΑΧΑΪΑΣ</t>
  </si>
  <si>
    <t>1ο ΝΗΠΙΑΓΩΓΕΙΟ ΠΑΡΑΛΙΑΣ</t>
  </si>
  <si>
    <t>mail@1nip-paral.ach.sch.gr</t>
  </si>
  <si>
    <t>ΑΚΑΔΑΝΤΑ 1</t>
  </si>
  <si>
    <t>ΝΗΠΙΑΓΩΓΕΙΟ ΕΡΥΜΑΝΘΕΙΑΣ</t>
  </si>
  <si>
    <t>mail@nip-erymanth.ach.sch.gr</t>
  </si>
  <si>
    <t>ΝΗΠΙΑΓΩΓΕΙΟ ΑΚΤΑΙΟΥ</t>
  </si>
  <si>
    <t>mail@nip-aktaiou.ach.sch.gr</t>
  </si>
  <si>
    <t>ΑΓΙΑΣ ΒΑΡΒΑΡΑΣ  ΑΚΤΑΙΟ 48</t>
  </si>
  <si>
    <t>ΔΗΜΟΤΙΚΟ ΣΧΟΛΕΙΟ ΧΑΪΚΑΛΙΟΥ</t>
  </si>
  <si>
    <t>mail@dim-chaik.ach.sch.gr</t>
  </si>
  <si>
    <t>ΧΑΪΚΑΛΙ</t>
  </si>
  <si>
    <t>6ο ΔΗΜΟΤΙΚΟ ΣΧΟΛΕΙΟ ΑΙΓΙΟΥ</t>
  </si>
  <si>
    <t>mail@6dim-aigiou.ach.sch.gr</t>
  </si>
  <si>
    <t>5ο ΔΗΜΟΤΙΚΟ ΣΧΟΛΕΙΟ ΠΑΤΡΩΝ</t>
  </si>
  <si>
    <t>mail@5dim-patras.ach.sch.gr</t>
  </si>
  <si>
    <t>Γ ΟΛΥΜΠΙΟΥ 89</t>
  </si>
  <si>
    <t>18ο ΝΗΠΙΑΓΩΓΕΙΟ ΠΑΤΡΩΝ</t>
  </si>
  <si>
    <t>mail@18nip-patras.ach.sch.gr</t>
  </si>
  <si>
    <t>ΚΥΠΡΟΥ ΚΑΙ ΔΟΪΡΑΝΗΣ 36</t>
  </si>
  <si>
    <t>20ο ΝΗΠΙΑΓΩΓΕΙΟ ΠΑΤΡΩΝ</t>
  </si>
  <si>
    <t>mail@20nip-patras.ach.sch.gr</t>
  </si>
  <si>
    <t>ΑΓΙΟΥ ΚΩΝΣΤΑΝΤΙΝΟΥ 21</t>
  </si>
  <si>
    <t>25ο ΝΗΠΙΑΓΩΓΕΙΟ ΠΑΤΡΩΝ</t>
  </si>
  <si>
    <t>mail@25nip-patras.ach.sch.gr</t>
  </si>
  <si>
    <t>ΠΛΑΤΕΙΑ ΠΑΝΤΟΚΡΑΤΟΡΑ 49</t>
  </si>
  <si>
    <t>26ο ΝΗΠΙΑΓΩΓΕΙΟ ΠΑΤΡΩΝ</t>
  </si>
  <si>
    <t>mail@26nip-patras.ach.sch.gr</t>
  </si>
  <si>
    <t>29ο ΝΗΠΙΑΓΩΓΕΙΟ ΠΑΤΡΩΝ</t>
  </si>
  <si>
    <t>mail@29nip-patras.ach.sch.gr</t>
  </si>
  <si>
    <t>ΑΙΟΛΟΥ 50</t>
  </si>
  <si>
    <t>30ο ΝΗΠΙΑΓΩΓΕΙΟ ΠΑΤΡΩΝ</t>
  </si>
  <si>
    <t>mail@30nip-patras.ach.sch.gr</t>
  </si>
  <si>
    <t>34ο ΝΗΠΙΑΓΩΓΕΙΟ ΠΑΤΡΩΝ</t>
  </si>
  <si>
    <t>mail@34nip-patras.ach.sch.gr</t>
  </si>
  <si>
    <t>ΑΛΦΕΙΟΥ 6- 8</t>
  </si>
  <si>
    <t>35ο ΝΗΠΙΑΓΩΓΕΙΟ ΠΑΤΡΩΝ</t>
  </si>
  <si>
    <t>mail@35nip-patras.ach.sch.gr</t>
  </si>
  <si>
    <t>ΤΕΡΜΑ ΝΟΡΜΑΝ</t>
  </si>
  <si>
    <t>41ο ΝΗΠΙΑΓΩΓΕΙΟ ΠΑΤΡΩΝ</t>
  </si>
  <si>
    <t>mail@41nip-patras.ach.sch.gr</t>
  </si>
  <si>
    <t>ΡΑΓΚΑΒΗ 18</t>
  </si>
  <si>
    <t>38ο ΝΗΠΙΑΓΩΓΕΙΟ ΠΑΤΡΩΝ</t>
  </si>
  <si>
    <t>mail@38nip-patras.ach.sch.gr</t>
  </si>
  <si>
    <t>ΘΕΟΦΡΑΣΤΟΥ ΚΑΙ ΠΛΟΥΤΑΡΧΟΥ</t>
  </si>
  <si>
    <t>ΝΗΠΙΑΓΩΓΕΙΟ ΛΙΜΝΟΧΩΡΙΟΥ</t>
  </si>
  <si>
    <t>mail@nip-limnoch.ach.sch.gr</t>
  </si>
  <si>
    <t>ΛΙΜΝΟΧΩΡΙ ΑΧΑΪΑΣ</t>
  </si>
  <si>
    <t>ΝΗΠΙΑΓΩΓΕΙΟ ΑΠΙΔΕΩΝΑ</t>
  </si>
  <si>
    <t>mail@nip-apideon.ach.sch.gr</t>
  </si>
  <si>
    <t>ΑΠΙΔΕΩΝΑΣ N. ΑΧΑΪΑΣ</t>
  </si>
  <si>
    <t>43ο ΝΗΠΙΑΓΩΓΕΙΟ ΠΑΤΡΩΝ</t>
  </si>
  <si>
    <t>mail@43nip-patras.ach.sch.gr</t>
  </si>
  <si>
    <t>ΑΡΕΘΑ  128</t>
  </si>
  <si>
    <t>49ο ΝΗΠΙΑΓΩΓΕΙΟ ΠΑΤΡΩΝ</t>
  </si>
  <si>
    <t>mail@49nip-patras.ach.sch.gr</t>
  </si>
  <si>
    <t>ΑΡΗΤΗΣ 1</t>
  </si>
  <si>
    <t>53ο ΝΗΠΙΑΓΩΓΕΙΟ ΠΑΤΡΩΝ</t>
  </si>
  <si>
    <t>mail@53nip-patras.ach.sch.gr</t>
  </si>
  <si>
    <t>ΑΜΕΡΙΚΗΣ 8</t>
  </si>
  <si>
    <t>65ο ΝΗΠΙΑΓΩΓΕΙΟ ΠΑΤΡΩΝ</t>
  </si>
  <si>
    <t>mail@65nip-patras.ach.sch.gr</t>
  </si>
  <si>
    <t>ΑΓΙΟΥ ΔΗΜΗΤΡΙΟΥ ΣΚΙΟΕΣΣΑΣ 318</t>
  </si>
  <si>
    <t>14ο ΔΗΜΟΤΙΚΟ ΣΧΟΛΕΙΟ ΠΑΤΡΩΝ</t>
  </si>
  <si>
    <t>mail@14dim-patras.ach.sch.gr</t>
  </si>
  <si>
    <t>ΑΚΤΗ ΔΥΜΑΙΩΝ 51</t>
  </si>
  <si>
    <t>28ο ΝΗΠΙΑΓΩΓΕΙΟ ΠΑΤΡΩΝ</t>
  </si>
  <si>
    <t>mail@28nip-patras.ach.sch.gr</t>
  </si>
  <si>
    <t>ΠΑΡΟΔ.ΑΡΙΣΤΟΤΕΛΟΥΣ</t>
  </si>
  <si>
    <t>ΝΗΠΙΑΓΩΓΕΙΟ ΕΛΑΙΩΝΑ</t>
  </si>
  <si>
    <t>mail@nip-elaion.ach.sch.gr</t>
  </si>
  <si>
    <t>3ο ΔΗΜΟΤΙΚΟ ΣΧΟΛΕΙΟ ΠΑΤΡΩΝ</t>
  </si>
  <si>
    <t>mail@3dim-patras.ach.sch.gr</t>
  </si>
  <si>
    <t>ΝΗΠΙΑΓΩΓΕΙΟ ΨΑΘΟΠΥΡΓΟΥ</t>
  </si>
  <si>
    <t>mail@nip-psath.ach.sch.gr</t>
  </si>
  <si>
    <t>2ο ΝΗΠΙΑΓΩΓΕΙΟ ΡΙΟΥ</t>
  </si>
  <si>
    <t>mail@2nip-riou.ach.sch.gr</t>
  </si>
  <si>
    <t>ΛΕΩΝΙΔΑ ΠΕΤΜΕΖΑ ΚΑΙ ΟΜΗΡΟΥ</t>
  </si>
  <si>
    <t>ΝΗΠΙΑΓΩΓΕΙΟ ΣΚΙΑΔΑ</t>
  </si>
  <si>
    <t>mail@nip-skiada.ach.sch.gr</t>
  </si>
  <si>
    <t>ΝΗΠΙΑΓΩΓΕΙΟ ΣΑΓΑΙΙΚΩΝ</t>
  </si>
  <si>
    <t>mail@nip-sageik.ach.sch.gr</t>
  </si>
  <si>
    <t>ΣΑΓΑΙΙΚΑ</t>
  </si>
  <si>
    <t>ΝΗΠΙΑΓΩΓΕΙΟ ΚΑΡΑΙΙΚΩΝ</t>
  </si>
  <si>
    <t>mail@nip-kareik.ach.sch.gr</t>
  </si>
  <si>
    <t>ΚΑΡΑΙΙΚΑ ΑΧΑΪΑΣ</t>
  </si>
  <si>
    <t>50ο ΝΗΠΙΑΓΩΓΕΙΟ ΠΑΤΡΩΝ</t>
  </si>
  <si>
    <t>mail@50nip-patras.ach.sch.gr</t>
  </si>
  <si>
    <t>70ο ΝΗΠΙΑΓΩΓΕΙΟ ΠΑΤΡΩΝ</t>
  </si>
  <si>
    <t>mail@70nip-patras.ach.sch.gr</t>
  </si>
  <si>
    <t>ΠΑΝΑΧΑΪΚΟΥ ΤΕΡΜΑ</t>
  </si>
  <si>
    <t>ΝΗΠΙΑΓΩΓΕΙΟ ΦΡΑΓΚΑ</t>
  </si>
  <si>
    <t>mail@nip-fragk.ach.sch.gr</t>
  </si>
  <si>
    <t>2ο ΝΗΠΙΑΓΩΓΕΙΟ ΟΒΡΥΑΣ</t>
  </si>
  <si>
    <t>mail@2nip-ovryas.ach.sch.gr</t>
  </si>
  <si>
    <t>ΕΛΕΥΘ ΒΕΝΙΖΕΛΟΥ ΟΒΡΥΑ 1-3</t>
  </si>
  <si>
    <t>7ο ΝΗΠΙΑΓΩΓΕΙΟ ΠΑΤΡΩΝ - ΓΕΩΡΓΑΚΗΣ ΟΛΥΜΠΙΟΣ</t>
  </si>
  <si>
    <t>mail@7nip-patras.ach.sch.gr</t>
  </si>
  <si>
    <t>ΠΑΝΑΧΑΪΚΟΥ 39</t>
  </si>
  <si>
    <t>62ο ΝΗΠΙΑΓΩΓΕΙΟ ΠΑΤΡΩΝ</t>
  </si>
  <si>
    <t>mail@62nip-patras.ach.sch.gr</t>
  </si>
  <si>
    <t>ΠΑΡΜΕΝΙΔΟΥ 12</t>
  </si>
  <si>
    <t>2ο ΝΗΠΙΑΓΩΓΕΙΟ ΠΑΤΡΩΝ</t>
  </si>
  <si>
    <t>mail@2nip-patras.ach.sch.gr</t>
  </si>
  <si>
    <t>ΤΕΡΜΑ ΠΟΝΤΟΥ</t>
  </si>
  <si>
    <t>ΝΗΠΙΑΓΩΓΕΙΟ ΡΟΪΤΙΚΩΝ</t>
  </si>
  <si>
    <t>mail@nip-roitik.ach.sch.gr</t>
  </si>
  <si>
    <t>ΡΟΪΤΙΚΑ</t>
  </si>
  <si>
    <t>ΝΗΠΙΑΓΩΓΕΙΟ ΚΑΜΙΝΙΩΝ</t>
  </si>
  <si>
    <t>mail@nip-kamin.ach.sch.gr</t>
  </si>
  <si>
    <t>ΠΑΤΡΩΝ ΠΥΡΓΟΥ 607</t>
  </si>
  <si>
    <t>ΝΗΠΙΑΓΩΓΕΙΟ ΛΑΚΚΟΠΕΤΡΑΣ</t>
  </si>
  <si>
    <t>mail@nip-lakkop.ach.sch.gr</t>
  </si>
  <si>
    <t>1ο ΝΗΠΙΑΓΩΓΕΙΟ ΟΒΡΥΑΣ</t>
  </si>
  <si>
    <t>mail@1nip-ovryas.ach.sch.gr</t>
  </si>
  <si>
    <t>Ν.ΝΤΕΒΕ 35</t>
  </si>
  <si>
    <t>14ο ΝΗΠΙΑΓΩΓΕΙΟ ΠΑΤΡΩΝ</t>
  </si>
  <si>
    <t>mail@14nip-patras.ach.sch.gr</t>
  </si>
  <si>
    <t>Μ. ΣΟΥΤΣΟΥ 24</t>
  </si>
  <si>
    <t>ΝΗΠΙΑΓΩΓΕΙΟ ΛΟΥΣΙΚΩΝ</t>
  </si>
  <si>
    <t>mail@nip-lousik.ach.sch.gr</t>
  </si>
  <si>
    <t>ΛΟΥΣΙΚΑ ΚΑΤΩ ΑΧΑΪΑΣ</t>
  </si>
  <si>
    <t>11ο ΔΗΜΟΤΙΚΟ ΣΧΟΛΕΙΟ ΠΑΤΡΩΝ "ΠΑΝΑΓΙΩΤΗΣ ΚΑΝΕΛΛΟΠΟΥΛΟΣ"</t>
  </si>
  <si>
    <t>mail@11dim-patras.ach.sch.gr</t>
  </si>
  <si>
    <t>ΝΗΠΙΑΓΩΓΕΙΟ ΜΑΥΡΟΜΑΝΔΗΛΑΣ</t>
  </si>
  <si>
    <t>mail@nip-mavrom.ach.sch.gr</t>
  </si>
  <si>
    <t>ΑΓΙΟΥ ΑΘΑΝΑΣΙΟΥ 1</t>
  </si>
  <si>
    <t>ΝΗΠΙΑΓΩΓΕΙΟ ΜΑΤΑΡΑΓΚΑ ΑΧΑΙΑΣ</t>
  </si>
  <si>
    <t>mail@nip-matar.ach.sch.gr</t>
  </si>
  <si>
    <t>ΜΑΤΑΡΑΓΚΑ</t>
  </si>
  <si>
    <t>3ο ΝΗΠΙΑΓΩΓΕΙΟ ΠΑΡΑΛΙΑΣ</t>
  </si>
  <si>
    <t>mail@3nip-paral.ach.sch.gr</t>
  </si>
  <si>
    <t>Aθανασίου Αναγνωστόπουλου Εργατικές Kατοικίες  ΠΑΡΑΛΙΑ ΠΑΤΡΩΝ</t>
  </si>
  <si>
    <t>58ο ΝΗΠΙΑΓΩΓΕΙΟ ΠΑΤΡΩΝ</t>
  </si>
  <si>
    <t>mail@58nip-patras.ach.sch.gr</t>
  </si>
  <si>
    <t>ΘΟΥΚΥΔΙΔΟΥ Κ ΠΕΡΣΕΦΟΝΗΣ</t>
  </si>
  <si>
    <t>ΔΗΜΟΤΙΚΟ ΣΧΟΛΕΙΟ ΔΕΜΕΝΙΚΩΝ</t>
  </si>
  <si>
    <t>mail@dim-demen.ach.sch.gr</t>
  </si>
  <si>
    <t>ΖΑΛΟΓΓΟΥ 21</t>
  </si>
  <si>
    <t>11ο ΝΗΠΙΑΓΩΓΕΙΟ ΠΑΤΡΩΝ</t>
  </si>
  <si>
    <t>mail@11nip-patras.ach.sch.gr</t>
  </si>
  <si>
    <t>ΠΑΡΟΔΟΣ ΤΑΝΤΑΛΟΥ 69 ΒΘ</t>
  </si>
  <si>
    <t>32ο ΝΗΠΙΑΓΩΓΕΙΟ ΠΑΤΡΩΝ</t>
  </si>
  <si>
    <t>mail@32nip-patras.ach.sch.gr</t>
  </si>
  <si>
    <t>ΑΘΩ 18</t>
  </si>
  <si>
    <t>24ο ΝΗΠΙΑΓΩΓΕΙΟ ΠΑΤΡΩΝ</t>
  </si>
  <si>
    <t>mail@24nip-patras.ach.sch.gr</t>
  </si>
  <si>
    <t>ΚΡΕΣΤΕΝΩΝ 14</t>
  </si>
  <si>
    <t>3ο ΝΗΠΙΑΓΩΓΕΙΟ ΟΒΡΥΑΣ</t>
  </si>
  <si>
    <t>mail@3nip-ovryas.ach.sch.gr</t>
  </si>
  <si>
    <t>ΗΛΕΙΑΣ 182</t>
  </si>
  <si>
    <t>ΝΗΠΙΑΓΩΓΕΙΟ ΚΑΤΩ ΚΑΣΤΡΙΤΣΙΟΥ</t>
  </si>
  <si>
    <t>mail@nip-ka-kastr.ach.sch.gr</t>
  </si>
  <si>
    <t>ΚΥΠΡΟΥ</t>
  </si>
  <si>
    <t>ΝΗΠΙΑΓΩΓΕΙΟ ΑΡΛΑΣ</t>
  </si>
  <si>
    <t>mail@nip-arlas.ach.sch.gr</t>
  </si>
  <si>
    <t>ΑΡΛΑ</t>
  </si>
  <si>
    <t>59ο ΝΗΠΙΑΓΩΓΕΙΟ ΠΑΤΡΩΝ</t>
  </si>
  <si>
    <t>mail@59nip-patras.ach.sch.gr</t>
  </si>
  <si>
    <t>ΙΩΑΝΝΗ ΒΙΤΣΑΡΗ 6</t>
  </si>
  <si>
    <t>ΔΗΜΟΤΙΚΟ ΣΧΟΛΕΙΟ ΑΓΙΟΥ ΝΙΚΟΛΑΟΥ ΣΠΑΤΩΝ</t>
  </si>
  <si>
    <t>mail@dim-ag-nikol.ach.sch.gr</t>
  </si>
  <si>
    <t>'Αγιος Νικόλαος Σπάτων</t>
  </si>
  <si>
    <t>56ο ΝΗΠΙΑΓΩΓΕΙΟ ΠΑΤΡΩΝ</t>
  </si>
  <si>
    <t>mail@56nip-patras.ach.sch.gr</t>
  </si>
  <si>
    <t>Κω 3</t>
  </si>
  <si>
    <t>ΚΑΤΩ ΜΑΖΑΡΑΚΙ</t>
  </si>
  <si>
    <t>ΝΗΠΙΑΓΩΓΕΙΟ ΚΑΤΩ ΜΑΖΑΡΑΚΙΟΥ</t>
  </si>
  <si>
    <t>mail@nip-kat-mazar.ach.sch.gr</t>
  </si>
  <si>
    <t>4ο ΝΗΠΙΑΓΩΓΕΙΟ ΠΑΤΡΩΝ</t>
  </si>
  <si>
    <t>mail@4nip-patras.ach.sch.gr</t>
  </si>
  <si>
    <t>19ο ΝΗΠΙΑΓΩΓΕΙΟ ΠΑΤΡΩΝ</t>
  </si>
  <si>
    <t>mail@19nip-patras.ach.sch.gr</t>
  </si>
  <si>
    <t>ΑΧΑΪΚΗΣ ΣΥΜΠΟΛΙΤΕΙΑΣ 42</t>
  </si>
  <si>
    <t>ΝΗΠΙΑΓΩΓΕΙΟ ΤΣΟΥΚΑΛΑΙΙΚΩΝ</t>
  </si>
  <si>
    <t>mail@nip-tsoukal.ach.sch.gr</t>
  </si>
  <si>
    <t>ΤΣΟΥΚΑΛΑΙΙΚΑ</t>
  </si>
  <si>
    <t>9ο ΝΗΠΙΑΓΩΓΕΙΟ ΠΑΤΡΩΝ</t>
  </si>
  <si>
    <t>mail@9nip-patras.ach.sch.gr</t>
  </si>
  <si>
    <t>ΜΑΤΡΩΖΟΥ 12</t>
  </si>
  <si>
    <t>73ο ΝΗΠΙΑΓΩΓΕΙΟ ΠΑΤΡΩΝ</t>
  </si>
  <si>
    <t>mail@73nip-patras.ach.sch.gr</t>
  </si>
  <si>
    <t>Γ ΘΕΟΧΑΡΗ ΖΑΡΟΥΧΛΕΪΚΑ 2</t>
  </si>
  <si>
    <t>45ο ΝΗΠΙΑΓΩΓΕΙΟ ΠΑΤΡΩΝ</t>
  </si>
  <si>
    <t>mail@45nip-patras.ach.sch.gr</t>
  </si>
  <si>
    <t>ΠΡΕΣΠΑΣ 17</t>
  </si>
  <si>
    <t>1ο ΝΗΠΙΑΓΩΓΕΙΟ ΠΑΤΡΩΝ</t>
  </si>
  <si>
    <t>mail@1nip-patras.ach.sch.gr</t>
  </si>
  <si>
    <t>ΑΓΙΑΣ ΤΡΙΑΔΟΣ 70</t>
  </si>
  <si>
    <t>44ο ΝΗΠΙΑΓΩΓΕΙΟ ΠΑΤΡΩΝ</t>
  </si>
  <si>
    <t>mail@44nip-patras.ach.sch.gr</t>
  </si>
  <si>
    <t>4ο ΝΗΠΙΑΓΩΓΕΙΟ ΠΑΡΑΛΙΑΣ ΠΑΤΡΩΝ</t>
  </si>
  <si>
    <t>mail@4nip-paral.ach.sch.gr</t>
  </si>
  <si>
    <t>ΙΩΑΝΝΙΝΩΝ-ΑΝΑΠΑΥΣΕΩΣ</t>
  </si>
  <si>
    <t>51ο ΝΗΠΙΑΓΩΓΕΙΟ ΠΑΤΡΩΝ</t>
  </si>
  <si>
    <t>mail@51nip-patras.ach.sch.gr</t>
  </si>
  <si>
    <t>ΟΥΡΑΝΟΥ 22</t>
  </si>
  <si>
    <t>42ο ΝΗΠΙΑΓΩΓΕΙΟ ΠΑΤΡΩΝ</t>
  </si>
  <si>
    <t>mail@42nip-patras.ach.sch.gr</t>
  </si>
  <si>
    <t>ΤΕΡΜΑ ΑΝΤΙΓΟΝΗΣ ΖΑΡΟΥΧΛΕΪΚΑ</t>
  </si>
  <si>
    <t>46ο ΝΗΠΙΑΓΩΓΕΙΟ ΠΑΤΡΩΝ</t>
  </si>
  <si>
    <t>mail@46nip-patras.ach.sch.gr</t>
  </si>
  <si>
    <t>ΒΑΣΙΛΕΙΑΔΟΥ 5</t>
  </si>
  <si>
    <t>ΝΗΠΙΑΓΩΓΕΙΟ ΧΑΪΚΑΛΙΟΥ</t>
  </si>
  <si>
    <t>mail@nip-chaik.ach.sch.gr</t>
  </si>
  <si>
    <t>3ο ΝΗΠΙΑΓΩΓΕΙΟ ΠΑΤΡΩΝ</t>
  </si>
  <si>
    <t>mail@3nip-patras.ach.sch.gr</t>
  </si>
  <si>
    <t>ΔΗΜΗΤΡΙΟΥ ΥΨΗΛΑΝΤΟΥ 34Α</t>
  </si>
  <si>
    <t>2ο ΔΗΜΟΤΙΚΟ ΣΧΟΛΕΙΟ ΟΒΡΥΑΣ</t>
  </si>
  <si>
    <t>mail@2dim-ovryas.ach.sch.gr</t>
  </si>
  <si>
    <t>ΕΛ ΒΕΝΙΖΕΛΟΥ 1-3</t>
  </si>
  <si>
    <t>12ο ΔΗΜΟΤΙΚΟ ΣΧΟΛΕΙΟ ΠΑΤΡΩΝ</t>
  </si>
  <si>
    <t>mail@12dim-patras.ach.sch.gr</t>
  </si>
  <si>
    <t>ΠΑΡΜΕΝΙΔΟΥ  12 (Προσωρινή μεταστέγαση από Γεωργίου Ολυμπίου &amp; Σουλίου)</t>
  </si>
  <si>
    <t>15ο ΔΗΜΟΤΙΚΟ ΣΧΟΛΕΙΟ ΠΑΤΡΩΝ</t>
  </si>
  <si>
    <t>mail@15dim-patras.ach.sch.gr</t>
  </si>
  <si>
    <t>ΚΑΛΑΒΡΥΤΩΝ ΚΑΙ ΠΟΝΤΟΥ</t>
  </si>
  <si>
    <t>42ο ΔΗΜΟΤΙΚΟ ΣΧΟΛΕΙΟ ΠΑΤΡΩΝ</t>
  </si>
  <si>
    <t>mail@42dim-patras.ach.sch.gr</t>
  </si>
  <si>
    <t>ΣΤΡΟΦΑΔΩΝ ΚΑΙ ΡΟΒΕΡΤΟΥ ΚΩΧ 3</t>
  </si>
  <si>
    <t>ΝΗΠΙΑΓΩΓΕΙΟ ΛΑΠΠΑ</t>
  </si>
  <si>
    <t>mail@nip-lappa.ach.sch.gr</t>
  </si>
  <si>
    <t>ΛΑΠΠΑ</t>
  </si>
  <si>
    <t>2ο ΝΗΠΙΑΓΩΓΕΙΟ ΒΡΑΧΝΑΙΪΚΩΝ</t>
  </si>
  <si>
    <t>mail@2nip-vrachn.ach.sch.gr</t>
  </si>
  <si>
    <t>ΒΑΣΙΛΕΙΟΥ ΘΑΝΟΠΟΥΛΟΥ 20</t>
  </si>
  <si>
    <t>1ο ΝΗΠΙΑΓΩΓΕΙΟ ΚΑΤΩ ΑΧΑΪΑΣ</t>
  </si>
  <si>
    <t>mail@1nip-k-achaias.ach.sch.gr</t>
  </si>
  <si>
    <t>ΤΕΡΜΑ ΔΕΞΑΜΕΝΟΥ</t>
  </si>
  <si>
    <t>1ο ΝΗΠΙΑΓΩΓΕΙΟ ΒΡΑΧΝΑΙΙΚΩΝ</t>
  </si>
  <si>
    <t>mail@nip-vrachn.ach.sch.gr</t>
  </si>
  <si>
    <t>ΣΤΑΜΑΤΗ ΠΑΠΑΔΟΠΟΥΛΟΥ 9</t>
  </si>
  <si>
    <t>68ο ΝΗΠΙΑΓΩΓΕΙΟ ΠΑΤΡΩΝ</t>
  </si>
  <si>
    <t>mail@68nip-patras.ach.sch.gr</t>
  </si>
  <si>
    <t>ΑΝΘΕΜΙΟΥ 3 , A-ΤΜΗΜΑ   &amp;   ΑΝΘΕΜΙΟΥ11 , B - ΤΜΗΜΑ</t>
  </si>
  <si>
    <t>ΔΗΜΟΤΙΚΟ ΣΧΟΛΕΙΟ ΑΒΥΘΟΥ</t>
  </si>
  <si>
    <t>mail@dim-avyth.ach.sch.gr</t>
  </si>
  <si>
    <t>ΤΑΞΙΑΡΧΩΝ   ΑΒΥΘΟΣ  ΣΥΜΠΟΛΙΤΕΙΑΣ 2</t>
  </si>
  <si>
    <t>ΔΗΜΟΤΙΚΟ ΣΧΟΛΕΙΟ ΑΙΓΕΙΡΑΣ</t>
  </si>
  <si>
    <t>mail@dim-aigeir.ach.sch.gr</t>
  </si>
  <si>
    <t>ΑΙΓΕΙΡΑ ΑΧΑΪΑΣ</t>
  </si>
  <si>
    <t>47ο ΝΗΠΙΑΓΩΓΕΙΟ ΠΑΤΡΩΝ</t>
  </si>
  <si>
    <t>mail@47nip-patras.ach.sch.gr</t>
  </si>
  <si>
    <t>ΑΝΘΕΜΙΟΥ 4</t>
  </si>
  <si>
    <t>1ο ΝΗΠΙΑΓΩΓΕΙΟ ΡΙΟΥ</t>
  </si>
  <si>
    <t>mail@1nip-riou.ach.sch.gr</t>
  </si>
  <si>
    <t>ΣΩΜΕΡΣΕΤ ΚΑΙ ΖΩΓΡΑΦΟΥ 125</t>
  </si>
  <si>
    <t>1ο ΔΗΜΟΤΙΚΟ ΣΧΟΛΕΙΟ ΑΙΓΙΟΥ</t>
  </si>
  <si>
    <t>mail@1dim-aigiou.ach.sch.gr</t>
  </si>
  <si>
    <t>ΚΟΛΟΚΟΤΡΩΝΗ 23</t>
  </si>
  <si>
    <t>ΔΗΜΟΤΙΚΟ ΣΧΟΛΕΙΟ ΚΑΜΑΡΩΝ ΑΙΓΙΑΛΕΙΑΣ</t>
  </si>
  <si>
    <t>mail@dim-kamar.ach.sch.gr</t>
  </si>
  <si>
    <t>ΔΗΜΟΤΙΚΟ ΣΧΟΛΕΙΟ ΤΕΜΕΝΗΣ</t>
  </si>
  <si>
    <t>mail@dim-temen.ach.sch.gr</t>
  </si>
  <si>
    <t>Τέμενη,</t>
  </si>
  <si>
    <t>ΟΛΟΗΜΕΡΟ ΔΗΜΟΤΙΚΟ ΣΧΟΛΕΙΟ ΚΟΥΛΟΥΡΑΣ ΑΙΓΙΑΛΕΙΑΣ</t>
  </si>
  <si>
    <t>mail@dim-koulour.ach.sch.gr</t>
  </si>
  <si>
    <t>ΜΟΝΗΣ ΤΑΞΙΑΡΧΩΝ 62</t>
  </si>
  <si>
    <t>ΔΗΜΟΤΙΚΟ ΣΧΟΛΕΙΟ ΣΕΛΙΝΟΥΝΤΑ</t>
  </si>
  <si>
    <t>mail@dim-selin.ach.sch.gr</t>
  </si>
  <si>
    <t>ΣΕΛΙΝΟΥΝΤΑΣ ΑΙΓΙΟΥ</t>
  </si>
  <si>
    <t>2ο ΔΗΜΟΤΙΚΟ ΣΧΟΛΕΙΟ ΑΚΡΑΤΑΣ</t>
  </si>
  <si>
    <t>mail@2dim-akrat.ach.sch.gr</t>
  </si>
  <si>
    <t>ΑΚΡΑΤΑ</t>
  </si>
  <si>
    <t>ΑΙΓΑΙΟΥ 14</t>
  </si>
  <si>
    <t>ΝΗΠΙΑΓΩΓΕΙΟ ΧΑΛΑΝΔΡΙΤΣΑΣ</t>
  </si>
  <si>
    <t>mail@nip-chalandr.ach.sch.gr</t>
  </si>
  <si>
    <t>ΧΑΛΑΝΔΡΙΤΣΑ</t>
  </si>
  <si>
    <t>1ο ΔΗΜΟΤΙΚΟ ΣΧΟΛΕΙΟ ΑΚΡΑΤΑΣ</t>
  </si>
  <si>
    <t>mail@1dim-akrat.ach.sch.gr</t>
  </si>
  <si>
    <t>3ο ΔΗΜΟΤΙΚΟ ΣΧΟΛΕΙΟ ΑΙΓΙΟΥ</t>
  </si>
  <si>
    <t>mail@3dim-aigiou.ach.sch.gr</t>
  </si>
  <si>
    <t>ΑΓΙΟΥ ΛΕΟΝΤΙΟΥ 28</t>
  </si>
  <si>
    <t>13ο ΔΗΜΟΤΙΚΟ ΣΧΟΛΕΙΟ ΠΑΤΡΩΝ</t>
  </si>
  <si>
    <t>mail@13dim-patras.ach.sch.gr</t>
  </si>
  <si>
    <t>ΑΓ ΤΡΙΑΔΑΣ 70</t>
  </si>
  <si>
    <t>2ο ΔΗΜΟΤΙΚΟ ΣΧΟΛΕΙΟ ΑΙΓΙΟΥ</t>
  </si>
  <si>
    <t>mail@2dim-aigiou.ach.sch.gr</t>
  </si>
  <si>
    <t>ΡΩΜΑΝΙΩΛΗ 43</t>
  </si>
  <si>
    <t>48ο ΝΗΠΙΑΓΩΓΕΙΟ ΠΑΤΡΩΝ</t>
  </si>
  <si>
    <t>mail@48nip-patras.ach.sch.gr</t>
  </si>
  <si>
    <t>2ο ΝΗΠΙΑΓΩΓΕΙΟ ΔΕΜΕΝΙΚΩΝ</t>
  </si>
  <si>
    <t>mail@2nip-demen.ach.sch.gr</t>
  </si>
  <si>
    <t>ΚΡΕΣΤΑΙΝΩΝ  ΔΕΜΕΝΙΚΩΝ 59</t>
  </si>
  <si>
    <t>ΝΗΠΙΑΓΩΓΕΙΟ ΣΑΡΑΒΑΛΙΟΥ</t>
  </si>
  <si>
    <t>mail@nip-sarav.ach.sch.gr</t>
  </si>
  <si>
    <t>ΣΑΡΑΒΑΛΙ</t>
  </si>
  <si>
    <t>8ο ΔΗΜΟΤΙΚΟ ΣΧΟΛΕΙΟ ΠΑΤΡΑΣ - ΓΕΩΡΓΙΟΣ ΓΛΑΡΑΚΗΣ</t>
  </si>
  <si>
    <t>mail@8dim-patras.ach.sch.gr</t>
  </si>
  <si>
    <t>Π.Π. ΓΕΡΜΑΝΟΥ 186</t>
  </si>
  <si>
    <t>ΝΗΠΙΑΓΩΓΕΙΟ ΔΡΕΠΑΝΟΥ</t>
  </si>
  <si>
    <t>mail@nip-drepan.ach.sch.gr</t>
  </si>
  <si>
    <t>ΔΡΕΠΑΝΟ ΡΙΟΥ</t>
  </si>
  <si>
    <t>23ο ΔΗΜΟΤΙΚΟ ΣΧΟΛΕΙΟ ΠΑΤΡΩΝ</t>
  </si>
  <si>
    <t>mail@23dim-patras.ach.sch.gr</t>
  </si>
  <si>
    <t>ΠΑΝΕΠΙΣΤΗΜΙΟΥ 67</t>
  </si>
  <si>
    <t>ΔΗΜΟΤΙΚΟ ΣΧΟΛΕΙΟ ΑΝΩ ΑΛΙΣΣΟΥ</t>
  </si>
  <si>
    <t>mail@dim-an-aliss.ach.sch.gr</t>
  </si>
  <si>
    <t>Άνω Αλισσός</t>
  </si>
  <si>
    <t>9ο ΔΗΜΟΤΙΚΟ ΣΧΟΛΕΙΟ ΑΙΓΙΟΥ</t>
  </si>
  <si>
    <t>mail@9dim-aigiou.ach.sch.gr</t>
  </si>
  <si>
    <t>10ο ΔΗΜΟΤΙΚΟ ΣΧΟΛΕΙΟ ΑΙΓΙΟΥ</t>
  </si>
  <si>
    <t>mail@10dim-aigiou.ach.sch.gr</t>
  </si>
  <si>
    <t>ΔΗΜΟΤΙΚΟ ΣΧΟΛΕΙΟ ΛΕΟΝΤΙΟΥ</t>
  </si>
  <si>
    <t>mail@dim-leont.ach.sch.gr</t>
  </si>
  <si>
    <t>ΛΕΟΝΤΙΟ ΑΧΑΪΑΣ</t>
  </si>
  <si>
    <t>ΔΗΜΟΤΙΚΟ ΣΧΟΛΕΙΟ ΚΡΗΝΗΣ ΠΑΤΡΩΝ</t>
  </si>
  <si>
    <t>mail@dim-krinis.ach.sch.gr</t>
  </si>
  <si>
    <t>ΝΗΠΙΑΓΩΓΕΙΟ ΝΙΦΟΡΑΙΪΚΩΝ</t>
  </si>
  <si>
    <t>mail@nip-nifor.ach.sch.gr</t>
  </si>
  <si>
    <t>ΝΙΦΟΡΑΙΪΚΩΝ</t>
  </si>
  <si>
    <t>ΔΗΜΟΤΙΚΟ ΣΧΟΛΕΙΟ ΚΑΤΩ ΜΑΖΑΡΑΚΙΟΥ</t>
  </si>
  <si>
    <t>mail@dim-kat-mazar.ach.sch.gr</t>
  </si>
  <si>
    <t>ΚΑΤΩ ΜΑΖΑΡΑΚΙ ΔΥΤ.ΑΧΑΙΑΣ</t>
  </si>
  <si>
    <t>75ο ΝΗΠΙΑΓΩΓΕΙΟ ΠΑΤΡΩΝ</t>
  </si>
  <si>
    <t>mail@75nip-patras.ach.sch.gr</t>
  </si>
  <si>
    <t>ΑΘΗΝΩΝ 266</t>
  </si>
  <si>
    <t>Ολοήμερο Νηπιαγωγείο Ειδικής Αγωγής</t>
  </si>
  <si>
    <t>ΕΙΔΙΚΟ ΝΗΠΙΑΓΩΓΕΙΟ ΚΩΦΩΝ ΠΑΤΡΩΝ</t>
  </si>
  <si>
    <t>mail@nip-ekv-patras.ach.sch.gr</t>
  </si>
  <si>
    <t>ΔΙΟΔΩΡΟΥ 11</t>
  </si>
  <si>
    <t>ΔΗΜΟΤΙΚΟ ΣΧΟΛΕΙΟ ΑΡΑΧΩΒΙΤΙΚΩΝ</t>
  </si>
  <si>
    <t>mail@dim-arach.ach.sch.gr</t>
  </si>
  <si>
    <t>ΕΘΝΙΚΗΣ ΑΝΤΙΣΤΑΣΗΣ</t>
  </si>
  <si>
    <t>ΔΗΜΟΤΙΚΟ ΣΧΟΛΕΙΟ ΕΛΙΚΗΣ</t>
  </si>
  <si>
    <t>mail@dim-elikis.ach.sch.gr</t>
  </si>
  <si>
    <t>ΠΕΟ ΠΑΤΡΩΝ-ΚΟΡΙΝΘΟΥ ΕΛΙΚΗ</t>
  </si>
  <si>
    <t>2ο ΕΙΔΙΚΟ ΔΗΜΟΤΙΚΟ ΣΧΟΛΕΙΟ ΠΑΤΡΩΝ</t>
  </si>
  <si>
    <t>mail@2dim-eid-patras.ach.sch.gr</t>
  </si>
  <si>
    <t>τέρμα Νόρμαν</t>
  </si>
  <si>
    <t>ΔΗΜΟΤΙΚΟ ΣΧΟΛΕΙΟ ΔΙΑΚΟΠΤΟΥ</t>
  </si>
  <si>
    <t>mail@dim-diakopt.ach.sch.gr</t>
  </si>
  <si>
    <t>ΔΗΜΟΤΙΚΟ ΣΧΟΛΕΙΟ ΙΣΩΜΑΤΟΣ</t>
  </si>
  <si>
    <t>mail@dim-isomat.ach.sch.gr</t>
  </si>
  <si>
    <t>ΙΣΩΜΑ ΦΑΡΡΩΝ</t>
  </si>
  <si>
    <t>ΔΗΜΟΤΙΚΟ ΣΧΟΛΕΙΟ ΑΡΛΑΣ</t>
  </si>
  <si>
    <t>mail@dim-arlas.ach.sch.gr</t>
  </si>
  <si>
    <t>ΑΡΛΑ ΑΧΑΪΑΣ</t>
  </si>
  <si>
    <t>ΔΗΜΟΤΙΚΟ ΣΧΟΛΕΙΟ ΛΟΥΣΙΚΩΝ</t>
  </si>
  <si>
    <t>mail@dim-lousik.ach.sch.gr</t>
  </si>
  <si>
    <t>ΛΟΥΣΙΚΑ</t>
  </si>
  <si>
    <t>32ο ΔΗΜΟΤΙΚΟ ΣΧΟΛΕΙΟ ΠΑΤΡΩΝ</t>
  </si>
  <si>
    <t>mail@32dim-patras.ach.sch.gr</t>
  </si>
  <si>
    <t>ΣΑΜΟΘΡΑΚΗΣ ΚΑΙ ΣΚΙΑΘΟΥ</t>
  </si>
  <si>
    <t>33ο ΔΗΜΟΤΙΚΟ ΣΧΟΛΕΙΟ ΠΑΤΡΩΝ</t>
  </si>
  <si>
    <t>mail@33dim-patras.ach.sch.gr</t>
  </si>
  <si>
    <t>ΑΚΡΩΤΗΡΙΟΥ 83</t>
  </si>
  <si>
    <t>39ο ΔΗΜΟΤΙΚΟ ΣΧΟΛΕΙΟ ΠΑΤΡΩΝ</t>
  </si>
  <si>
    <t>mail@39dim-patras.ach.sch.gr</t>
  </si>
  <si>
    <t>ΝΕΟ ΣΟΥΛΙ ΠΑΤΡΩΝ</t>
  </si>
  <si>
    <t>65ο ΔΗΜΟΤΙΚΟ ΣΧΟΛΕΙΟ ΠΑΤΡΩΝ</t>
  </si>
  <si>
    <t>mail@65dim-patras.ach.sch.gr</t>
  </si>
  <si>
    <t>19ο ΔΗΜΟΤΙΚΟ ΣΧΟΛΕΙΟ ΠΑΤΡΩΝ</t>
  </si>
  <si>
    <t>mail@19dim-patras.ach.sch.gr</t>
  </si>
  <si>
    <t>3ο ΔΗΜΟΤΙΚΟ ΣΧΟΛΕΙΟ ΚΑΤΩ ΑΧΑΪΑΣ</t>
  </si>
  <si>
    <t>mail@3dim-k-achaias.ach.sch.gr</t>
  </si>
  <si>
    <t>ΤΕΡΜΑ 25ης Μαρτίου</t>
  </si>
  <si>
    <t>1ο ΔΗΜΟΤΙΚΟ ΣΧΟΛΕΙΟ ΠΑΤΡΩΝ</t>
  </si>
  <si>
    <t>mail@1dim-patras.ach.sch.gr</t>
  </si>
  <si>
    <t>ΟΣΣΗΣ 2-4</t>
  </si>
  <si>
    <t>24ο ΔΗΜΟΤΙΚΟ ΣΧΟΛΕΙΟ ΠΑΤΡΩΝ</t>
  </si>
  <si>
    <t>mail@24dim-patras.ach.sch.gr</t>
  </si>
  <si>
    <t>ΑΝΘΕΙΑΣ 195</t>
  </si>
  <si>
    <t>2ο ΔΗΜΟΤΙΚΟ ΣΧΟΛΕΙΟ ΠΑΤΡΩΝ - ΣΤΡΟΥΜΠΕΙΟ</t>
  </si>
  <si>
    <t>mail@2dim-patron.ach.sch.gr</t>
  </si>
  <si>
    <t>ΔΗΜΟΤΙΚΟ ΣΧΟΛΕΙΟ ΚΑΡΕΪΚΩΝ</t>
  </si>
  <si>
    <t>mail@dim-kareik.ach.sch.gr</t>
  </si>
  <si>
    <t>ΚΑΡΕΪΚΑ</t>
  </si>
  <si>
    <t>7ο ΔΗΜΟΤΙΚΟ ΣΧΟΛΕΙΟ ΑΙΓΙΟΥ</t>
  </si>
  <si>
    <t>mail@7dim-aigiou.ach.sch.gr</t>
  </si>
  <si>
    <t>ΣΤΑΦΙΔΑΛΩΝΑ-ΡΟΔΩΝ 13</t>
  </si>
  <si>
    <t>ΔΗΜΟΤΙΚΟ ΣΧΟΛΕΙΟ ΚΑΓΚΑΔΙΟΥ</t>
  </si>
  <si>
    <t>mail@dim-kagad.ach.sch.gr</t>
  </si>
  <si>
    <t>ΔΗΜΟΤΙΚΟ ΣΧΟΛΕΙΟ ΚΑΜΙΝΙΩΝ</t>
  </si>
  <si>
    <t>mail@dim-kamin.ach.sch.gr</t>
  </si>
  <si>
    <t>ΠΑΤΡΩΝ ΠΥΡΓΟΥ 601</t>
  </si>
  <si>
    <t>ΝΗΠΙΑΓΩΓΕΙΟ ΚΛΕΙΤΟΡΙΑΣ</t>
  </si>
  <si>
    <t>mail@nip-kleitor.ach.sch.gr</t>
  </si>
  <si>
    <t>ΚΛΕΙΤΟΡΙΑ ΑΧΑΪΑΣ</t>
  </si>
  <si>
    <t>ΝΗΠΙΑΓΩΓΕΙΟ ΣΚΕΠΑΣΤΟΥ</t>
  </si>
  <si>
    <t>mail@nip-skepast.ach.sch.gr</t>
  </si>
  <si>
    <t>ΝΗΠΙΑΓΩΓΕΙΟ ΔΑΦΝΗΣ</t>
  </si>
  <si>
    <t>mail@nip-dafnis.ach.sch.gr</t>
  </si>
  <si>
    <t>ΔΗΜΟΤΙΚΟ ΣΧΟΛΕΙΟ ΚΑΤΩ ΚΑΣΤΡΙΤΣΙΟΥ</t>
  </si>
  <si>
    <t>mail@dim-k-kastr.ach.sch.gr</t>
  </si>
  <si>
    <t>ΠΑΝΕΠΙΣΤΗΜΙΟΥΠΟΛΗ ΠΑΤΡΩΝ</t>
  </si>
  <si>
    <t>51ο ΔΗΜΟΤΙΚΟ ΣΧΟΛΕΙΟ ΠΑΤΡΩΝ</t>
  </si>
  <si>
    <t>mail@51dim-patras.ach.sch.gr</t>
  </si>
  <si>
    <t>ΚΡΕΣΤΕΝΩΝ 10</t>
  </si>
  <si>
    <t>ΔΗΜΟΤΙΚΟ ΣΧΟΛΕΙΟ ΠΑΟΣ</t>
  </si>
  <si>
    <t>mail@dim-paous.ach.sch.gr</t>
  </si>
  <si>
    <t>ΠΑΟΣ</t>
  </si>
  <si>
    <t>ΔΗΜΟΤΙΚΟ ΣΧΟΛΕΙΟ ΨΩΦΙΔΑΣ</t>
  </si>
  <si>
    <t>mail@dim-psofid.ach.sch.gr</t>
  </si>
  <si>
    <t>7ο ΔΗΜΟΤΙΚΟ ΣΧΟΛΕΙΟ ΠΑΤΡΑΣ</t>
  </si>
  <si>
    <t>mail@7dim-patras.ach.sch.gr</t>
  </si>
  <si>
    <t>4ο ΔΗΜΟΤΙΚΟ ΣΧΟΛΕΙΟ ΠΑΤΡΩΝ</t>
  </si>
  <si>
    <t>mail@4dim-patras.ach.sch.gr</t>
  </si>
  <si>
    <t>ΓΕΩΡΓΙΟΥ ΡΟΥΦΟΥ 62</t>
  </si>
  <si>
    <t>16ο ΔΗΜΟΤΙΚΟ ΣΧΟΛΕΙΟ ΠΑΤΡΩΝ - ΚΩΣΤΗΣ ΠΑΛΑΜΑΣ</t>
  </si>
  <si>
    <t>mail@16dim-patras.ach.sch.gr</t>
  </si>
  <si>
    <t>ΚΩΣΤΗ ΠΑΛΑΜΑ 95</t>
  </si>
  <si>
    <t>20ο ΔΗΜΟΤΙΚΟ ΣΧΟΛΕΙΟ ΠΑΤΡΩΝ</t>
  </si>
  <si>
    <t>mail@20dim-patras.ach.sch.gr</t>
  </si>
  <si>
    <t>ΝΑΥΠΑΚΤΟΥ 29</t>
  </si>
  <si>
    <t>ΜΑΡΑΓΚΟΠΟΥΛΕΙΟ ΔΗΜΟΤΙΚΟ ΣΧΟΛΕΙΟ ΒΡΑΧΝΑΙΙΚΩΝ</t>
  </si>
  <si>
    <t>mail@dim-vrachn.ach.sch.gr</t>
  </si>
  <si>
    <t>Π.Ε.Ο. ΠΑΤΡΩΝ ΠΥΡΓΟΥ 164</t>
  </si>
  <si>
    <t>34ο ΔΗΜΟΤΙΚΟ ΣΧΟΛΕΙΟ ΠΑΤΡΩΝ</t>
  </si>
  <si>
    <t>mail@34dim-patron.ach.sch.gr</t>
  </si>
  <si>
    <t>ΠΑΝΕΠΙΣΤΗΜΙΟΥ ΚΑΙ ΑΛΕΞΑΝΔΡΟΥΠΟΛΕΩΣ</t>
  </si>
  <si>
    <t>40ο ΔΗΜΟΤΙΚΟ ΣΧΟΛΕΙΟ ΠΑΤΡΩΝ</t>
  </si>
  <si>
    <t>mail@40dim-patras.ach.sch.gr</t>
  </si>
  <si>
    <t>Θεοφράστου 49</t>
  </si>
  <si>
    <t>56ο ΔΗΜΟΤΙΚΟ ΣΧΟΛΕΙΟ ΠΑΤΡΩΝ</t>
  </si>
  <si>
    <t>mail@56dim-patras.ach.sch.gr</t>
  </si>
  <si>
    <t>64ο ΔΗΜΟΤΙΚΟ ΣΧΟΛΕΙΟ ΠΑΤΡΩΝ</t>
  </si>
  <si>
    <t>mail@64dim-patras.ach.sch.gr</t>
  </si>
  <si>
    <t>mail@dim-chalandr.ach.sch.gr</t>
  </si>
  <si>
    <t>Χαλανδρίτσα</t>
  </si>
  <si>
    <t>43ο ΔΗΜΟΤΙΚΟ ΣΧΟΛΕΙΟ ΠΑΤΡΩΝ</t>
  </si>
  <si>
    <t>mail@43dim-patras.ach.sch.gr</t>
  </si>
  <si>
    <t>ΑΡΕΘΑ 180</t>
  </si>
  <si>
    <t>50ο ΔΗΜΟΤΙΚΟ ΣΧΟΛΕΙΟ ΠΑΤΡΩΝ - 9060249</t>
  </si>
  <si>
    <t>mail@50dim-patron.ach.sch.gr</t>
  </si>
  <si>
    <t>ΡΑΓΚΑΒΗ ΚΑΙ ΜΩΡΑΪΤΙΝΗ 18</t>
  </si>
  <si>
    <t>ΔΗΜΟΤΙΚΟ ΣΧΟΛΕΙΟ ΛΑΠΠΑ</t>
  </si>
  <si>
    <t>mail@dim-lappa.ach.sch.gr</t>
  </si>
  <si>
    <t>ΠΕΟ ΠΑΤΡΩΝ ΠΥΡΓΟΥ</t>
  </si>
  <si>
    <t>Ολοήμερο Πειραματικό Δημοτικό Σχολείο ενταγμένο στο Πανεπιστήμιο</t>
  </si>
  <si>
    <t>ΟΚΤΑΘΕΣΙΟ (8/θ) ΠΕΙΡΑΜΑΤΙΚΟ ΔΗΜΟΤΙΚΟ ΣΧΟΛΕΙΟ ΠΑΝΕΠΙΣΤΗΜΙΟΥ ΠΑΤΡΩΝ (ΜΗ ΕΝΤΑΓΜΕΝΟ ΣΕ Π.Τ.Δ.Ε)</t>
  </si>
  <si>
    <t>mail@dim-aei-patras.ach.sch.gr</t>
  </si>
  <si>
    <t>ΠΑΝΕΠΙΣΤΗΜΙΟ ΠΑΤΡΩΝ ΟΔΟΣ ΔΙΑΓΟΡΑ</t>
  </si>
  <si>
    <t>Ολοήμερο Πειραματικό Δημοτικό Σχολείο μη ενταγμένο στο Πανεπιστήμιο</t>
  </si>
  <si>
    <t>ΔΙΘΕΣΙΟ ΠΕΙΡΑΜΑΤΙΚΟ ΔΗΜΟΤΙΚΟ ΣΧΟΛΕΙΟ ΠΑΝΕΠΙΣΤΗΜΙΟΥ ΠΑΤΡΩΝ</t>
  </si>
  <si>
    <t>mail@dim-peir-patras.ach.sch.gr</t>
  </si>
  <si>
    <t>ΔΙΑΓΟΡΑ</t>
  </si>
  <si>
    <t>2ο ΔΗΜΟΤΙΚΟ ΣΧΟΛΕΙΟ ΚΑΤΩ ΑΧΑΪΑΣ</t>
  </si>
  <si>
    <t>mail@2dim-k-achaias.ach.sch.gr</t>
  </si>
  <si>
    <t>ΑΓΙΑΣ ΤΡΙΑΔΟΣ 25</t>
  </si>
  <si>
    <t>59ο ΔΗΜΟΤΙΚΟ ΣΧΟΛΕΙΟ ΠΑΤΡΩΝ</t>
  </si>
  <si>
    <t>mail@59dim-patras.ach.sch.gr</t>
  </si>
  <si>
    <t>Αγίου Δημητρίου Σκιόεσσας 303</t>
  </si>
  <si>
    <t>1ο ΔΗΜΟΤΙΚΟ ΣΧΟΛΕΙΟ ΠΑΡΑΛΙΑΣ</t>
  </si>
  <si>
    <t>mail@1dim-paral.ach.sch.gr</t>
  </si>
  <si>
    <t>62ο ΔΗΜΟΤΙΚΟ ΣΧΟΛΕΙΟ ΠΑΤΡΑΣ</t>
  </si>
  <si>
    <t>mail@62dim-patras.ach.sch.gr</t>
  </si>
  <si>
    <t>ΑΡΗΤΗΣ  ΠΑΡΑΛΙΑ ΠΡΟΑΣΤΙΟΥ 1</t>
  </si>
  <si>
    <t>3ο ΔΗΜΟΤΙΚΟ ΣΧΟΛΕΙΟ ΠΑΡΑΛΙΑΣ ΠΑΤΡΩΝ</t>
  </si>
  <si>
    <t>mail@3dim-paral.ach.sch.gr</t>
  </si>
  <si>
    <t>Αθ. Αναγνωστοπούλου - Εργατικές Κατοικίες Παραλίας Πατρών</t>
  </si>
  <si>
    <t>ΔΗΜΟΤΙΚΟ ΣΧΟΛΕΙΟ ΑΝΩ ΚΑΣΤΡΙΤΣΙΟΥ</t>
  </si>
  <si>
    <t>mail@dim-an-kastr.ach.sch.gr</t>
  </si>
  <si>
    <t>1ο ΕΙΔΙΚΟ ΔΗΜΟΤΙΚΟ ΣΧΟΛΕΙΟ ΠΑΤΡΩΝ</t>
  </si>
  <si>
    <t>mail@1dim-eid-patras.ach.sch.gr</t>
  </si>
  <si>
    <t>ΙΠΠΟΛΥΤΗΣ 8</t>
  </si>
  <si>
    <t>4ο ΕΙΔΙΚΟ ΔΗΜΟΤΙΚΟ ΣΧΟΛΕΙΟ ΠΑΤΡΑ - ΕΙΔΙΚΟ ΦΑΣΜΑΤΟΣ ΑΥΤΙΣΜΟΥ</t>
  </si>
  <si>
    <t>mail@4dim-eid.ach.sch.gr</t>
  </si>
  <si>
    <t>ΛΟΧΑΓΟΥ ΜΕΝΟΥΝΟΥ &amp; ΣΤΡΟΦΑΔΩΝ</t>
  </si>
  <si>
    <t>1ο ΕΙΔΙΚΟ ΝΗΠΙΑΓΩΓΕΙΟ ΠΑΤΡΑΣ</t>
  </si>
  <si>
    <t>mail@nip-eid-patras.ach.sch.gr</t>
  </si>
  <si>
    <t>3ο ΝΗΠΙΑΓΩΓΕΙΟ ΚΑΤΩ ΑΧΑΪΑΣ</t>
  </si>
  <si>
    <t>mail@3nip-k-achaias.ach.sch.gr</t>
  </si>
  <si>
    <t>ΓΕΩΡΓΟΥΛΟΠΟΥΛΟΥ</t>
  </si>
  <si>
    <t>ΔΗΜΟΤΙΚΟ ΣΧΟΛΕΙΟ ΚΛΕΙΤΟΡΙΑΣ</t>
  </si>
  <si>
    <t>mail@dim-kleit.ach.sch.gr</t>
  </si>
  <si>
    <t>ΚΛΕΙΤΟΡΙΑ</t>
  </si>
  <si>
    <t>2ο ΕΙΔΙΚΟ ΝΗΠΙΑΓΩΓΕΙΟ ΠΑΤΡΑΣ</t>
  </si>
  <si>
    <t>mail@2nip-eid-patras.ach.sch.gr</t>
  </si>
  <si>
    <t>τέρμα Νόρμαν 162</t>
  </si>
  <si>
    <t>ΔΗΜΟΤΙΚΟ ΣΧΟΛΕΙΟ ΚΑΛΛΙΘΕΑΣ ΠΑΤΡΩΝ</t>
  </si>
  <si>
    <t>mail@dim-kallith.ach.sch.gr</t>
  </si>
  <si>
    <t>ΑΓ. ΙΩΑΝ. ΧΡΥΣΟΣΤΟΜΟΥ</t>
  </si>
  <si>
    <t>ΔΗΜΟΤΙΚΟ ΣΧΟΛΕΙΟ ΜΑΤΑΡΑΓΚΑ</t>
  </si>
  <si>
    <t>mail@dim-matar.ach.sch.gr</t>
  </si>
  <si>
    <t>ΝΗΠΙΑΓΩΓΕΙΟ ΒΑΣΙΛΙΚΟΥ ΑΧΑΙΑΣ</t>
  </si>
  <si>
    <t>mail@nip-vasil.ach.sch.gr</t>
  </si>
  <si>
    <t>ΒΑΣΙΛΙΚΟ ΑΧΑΪΑΣ</t>
  </si>
  <si>
    <t>3ο ΕΙΔΙΚΟ ΔΗΜΟΤΙΚΟ ΣΧΟΛΕΙΟ ΠΑΤΡΩΝ - ΠΙΚΠΑ</t>
  </si>
  <si>
    <t>mail@3dim-eid-patras.ach.sch.gr</t>
  </si>
  <si>
    <t>ΜΙΑΟΥΛΗ 42</t>
  </si>
  <si>
    <t>ΔΗΜΟΤΙΚΟ ΣΧΟΛΕΙΟ ΣΤΑΥΡΟΔΡΟΜΙΟΥ</t>
  </si>
  <si>
    <t>mail@dim-stavr.ach.sch.gr</t>
  </si>
  <si>
    <t>Ιδιωτικά Σχολεία</t>
  </si>
  <si>
    <t>Ιδιωτικό Δημοτικό Σχολείο</t>
  </si>
  <si>
    <t>Ιδιωτικό - Ισότιμο Δημοτικό - Φιλεκπαιδευτική Εταιρεία, Αρσάκεια - Τοσίτσεια Σχολεία - ΑΡΣΑΚΕΙΟ ΔΗΜΟΤΙΚΟ ΣΧΟΛΕΙΟ ΠΑΤΡΩΝ</t>
  </si>
  <si>
    <t>dhm-p@arsakeio.gr</t>
  </si>
  <si>
    <t>ΑΓΙΑΣ ΠΑΡΑΣΚΕΥΗΣ</t>
  </si>
  <si>
    <t>ΙΔΙΩΤΙΚΟ ΔΗΜΟΤΙΚΟ ΠΑΤΡΑΣ ΕΚΠΑΙΔΕΥΤΗΡΙΑ ΑΝΑΓΕΝΝΗΣΗ ΙΚΕ</t>
  </si>
  <si>
    <t>dimotiko@anagennisiedu.gr</t>
  </si>
  <si>
    <t>ΓΗΡΟΚΟΜΕΙΟΥ 61</t>
  </si>
  <si>
    <t>Ιδιωτικό Νηπιαγωγείο</t>
  </si>
  <si>
    <t>ΙΔΙΩΤΙΚΟ ΝΗΠΙΑΓΩΓΕΙΟ ΑΙΓΙΟ - ΔΗΜΟΠΟΥΛΟΥ ΜΑΡΙΑΝΘΗ</t>
  </si>
  <si>
    <t>ouranio-tokso@hotmail.gr</t>
  </si>
  <si>
    <t>ΝΙΚΟΛΑΟΥ ΠΛΑΣΤΗΡΑ 220</t>
  </si>
  <si>
    <t>ΙΔΙΩΤΙΚΟ ΝΗΠΙΑΓΩΓΕΙΟ ΑΙΓΙΟ - ΝΙΚΟΛΟΠΟΥΛΟΥ ΤΡΙΣΕΥΓΕΝΗ</t>
  </si>
  <si>
    <t>paramythoupoli@otenet.gr</t>
  </si>
  <si>
    <t>ΝΙΚΟΛΑΟΥ ΠΛΑΣΤΗΡΑ 66</t>
  </si>
  <si>
    <t>ΙΔΙΩΤΙΚΟ ΝΗΠΙΑΓΩΓΕΙΟ ΜΥΡΤΙΑ ΑΙΓΙΟΥ - ΣΩΤΗΡΟΠΟΥΛΟΥ ΦΑΝΗ</t>
  </si>
  <si>
    <t>babyhouse.fsot@gmail.com</t>
  </si>
  <si>
    <t>ΠΑΡΟΔΟΣ ΜΕΝΕΛΑΟΥ ΜΥΡΤΙΑ</t>
  </si>
  <si>
    <t>ΙΔΙΩΤΙΚΟ ΝΗΠΙΑΓΩΓΕΙΟ ΠΑΤΡΑ - ΙΔΙΩΤΙΚΟ ΝΗΠΙΑΓΩΓΕΙΟ ΑΝΑΓΕΝΝΗΣΗ</t>
  </si>
  <si>
    <t>mail@nip-ell-anagenn.ach.sch.gr</t>
  </si>
  <si>
    <t>ΙΔΙΩΤΙΚΟ ΝΗΠΙΑΓΩΓΕΙΟ ΠΛΑΤΑΝΙ ΡΙΟΥ - ΑΡΣΑΚΕΙΟ ΝΗΠΙΑΓΩΓΕΙΟ ΠΑΤΡΩΝ</t>
  </si>
  <si>
    <t>nhp-p@arsakeio.gr</t>
  </si>
  <si>
    <t>ΑΓΙΑ ΠΑΡΑΣΚΕΥΗ</t>
  </si>
  <si>
    <t>ΙΔΙΩΤΙΚΟ ΝΗΠΙΑΓΩΓΕΙΟ ΤΟ ΠΑΡΑΜΥΘΙ ΙΚΕ</t>
  </si>
  <si>
    <t>info@toparamithi.gr</t>
  </si>
  <si>
    <t>ΑΡΜΕΝΙΣΤΗ 9</t>
  </si>
  <si>
    <t>ΙΔΙΩΤΙΚΟ ΣΥΣΤΕΓΑΖΟΜΕΝΟ ΝΗΠΙΑΓΩΓΕΙΟ - ΝΑΥΤΙΛΟΣ</t>
  </si>
  <si>
    <t>info@nautiluspatras.gr</t>
  </si>
  <si>
    <t>ΗΡΩΩΝ ΠΟΛΥΤΕΧΝΕΙΟΥ 50</t>
  </si>
  <si>
    <t>Ιδιωτικό Συστεγαζόμενο Νηπιαγωγείο - ΠΕΛΑΡΓΟΣ Α.Ε.</t>
  </si>
  <si>
    <t>pelargos1999@gmail.com</t>
  </si>
  <si>
    <t>ΠΕΛΟΠΟΣ 86</t>
  </si>
  <si>
    <t>ΙΔΙΩΤΙΚΟ ΝΗΠΙΑΓΩΓΕΙΟ ΠΑΤΡΑ - ΙΔ. ΝΗΠ. ΚΑΡΑΠΑΠΑ ΚΩΝΣΤΑΝΤΙΝΑ</t>
  </si>
  <si>
    <t>karapapakonc@hotmail.com</t>
  </si>
  <si>
    <t>ΚΛΑΔΕΟΥ 14</t>
  </si>
  <si>
    <t>Ιδιωτικό Συστεγαζόμενο Νηπιαγωγείο - ΤΟ ΑΕΡΟΣΤΑΤΟ ΤΗΣ ΠΑΤΡΑΣ</t>
  </si>
  <si>
    <t>aerostato@hotmail.gr</t>
  </si>
  <si>
    <t>ΙΩΑΝΝΗ ΔΙΑΚΙΔΗ 126</t>
  </si>
  <si>
    <t>Ιδιωτικό Συστεγαζόμενο Νηπιαγωγείο - ΑΙΚΑΤΕΡΙΝΗ ΓΕΩΡΜΑ</t>
  </si>
  <si>
    <t>katerina.georma@gmail.com</t>
  </si>
  <si>
    <t>ΗΡΩΩΝ ΠΟΛΥΤΕΧΝΕΙΟΥ  46-48</t>
  </si>
  <si>
    <t>ΙΔΙΩΤΙΚΟ ΝΗΠΙΑΓΩΓΕΙΟ ΠΑΤΡΑ ΜΑΡΙΑ ΑΝΤΩΝΙΑΔΗ ΜΟΝΟΠΡΟΣΩΠΗ ΕΠΕ</t>
  </si>
  <si>
    <t>rozmpaloni@yahoo.gr</t>
  </si>
  <si>
    <t>Γ.ΔΡΟΣΙΝΗ  8</t>
  </si>
  <si>
    <t>Ιδιωτικό  Νηπιαγωγείο - ΣΚΟΥΡΑΣ ΠΑΥΛΟΣ</t>
  </si>
  <si>
    <t>torodi.ps@gmail.com</t>
  </si>
  <si>
    <t>ΠΑΤΡΩΝ ΚΛΑΟΥΣ-ΠΕΤΡΩΤΟ 20</t>
  </si>
  <si>
    <t>ΕΙΔΙΚΟ ΝΗΠΙΑΓΩΓΕΙΟ ΠΑΤΡΩΝ - ΕΙΔΙΚΟ ΝΗΠΙΑΓΩΓΕΙΟ ΕΚΠΑΙΔΕΥΣΗΣ ΠΑΙΔΙΩΝ ΣΤΟ ΦΑΣΜΑ ΤΟΥ ΑΥΤΙΣΜΟΥ</t>
  </si>
  <si>
    <t>ΚΡΕΣΤΕΝΩΝ</t>
  </si>
  <si>
    <t>ΕΙΔΙΚΟ ΔΗΜΟΤΙΚΟ ΣΧΟΛΕΙΟ ΚΩΦΩΝ-ΒΑΡΗΚΟΩΝ ΠΑΤΡΑΣ</t>
  </si>
  <si>
    <t>mail@dim-ekv-patras.ach.sch.gr</t>
  </si>
  <si>
    <t>ΔΙΟΔΩΡΟΥ  11</t>
  </si>
  <si>
    <t>ΕΙΔΙΚΟ ΔΗΜΟΤΙΚΟ ΣΧΟΛΕΙΟ ΚΑΤΩ ΑΧΑΙΑ</t>
  </si>
  <si>
    <t>mail@dim-eid-k-achaias.ach.sch.gr</t>
  </si>
  <si>
    <t>ΑΓ. ΤΡΙΑΔΟΣ 25</t>
  </si>
  <si>
    <t>ΕΙΔΙΚΟ ΝΗΠΙΑΓΩΓΕΙΟ ΚΑΤΩ ΑΧΑΙΑ</t>
  </si>
  <si>
    <t>mail@nip-eid-k-achaias.ach.sch.gr</t>
  </si>
  <si>
    <t>ΓΕΩΡΓΟΥΛΟΠΟΥΛΟΥ, ΚΑΤΩ ΑΧΑΪΑ</t>
  </si>
  <si>
    <t>3ο ΕΙΔΙΚΟ ΝΗΠΙΑΓΩΓΕΙΟ ΠΑΤΡΩΝ</t>
  </si>
  <si>
    <t>mail@3nip-eid-patras.ach.sch.gr</t>
  </si>
  <si>
    <t>Μιαούλη 42</t>
  </si>
  <si>
    <t>ΕΙΔΙΚΟ ΝΗΠΙΑΓΩΓΕΙΟ ΑΧΑΪΑΣ - ΕΙΔΙΚΟ ΝΗΠΙΑΓΩΓΕΙΟ ΤΥΦΛΩΝ</t>
  </si>
  <si>
    <t>mail@nip-et-patras.ach.sch.gr</t>
  </si>
  <si>
    <t>ΝΗΠΙΑΓΩΓΕΙΟ ΚΑΛΛΙΘΕΑΣ ΑΧΑΪΑΣ</t>
  </si>
  <si>
    <t>mail@nip-kallith.ach.sch.gr</t>
  </si>
  <si>
    <t>ΙΩΑΝΝΗ ΧΡΥΣΟΣΤΟΜΟΥ</t>
  </si>
  <si>
    <t>76ο ΝΗΠΙΑΓΩΓΕΙΟ ΠΑΤΡΩΝ</t>
  </si>
  <si>
    <t>mail@76nip-patras.ach.sch.gr</t>
  </si>
  <si>
    <t>ΙΔΙΩΤΙΚΟ ΝΗΠΙΑΓΩΓΕΙΟ ΑΙΓΙΟ - ΕΚΚΛΗΣΙΑΣΤΙΚΟΣ ΒΡΕΦΟΝΗΠΙΑΚΟΣ ΣΤΑΘΜΟΣ ΤΑ ΑΓΓΕΛΟΥΔΑΚΙΑ</t>
  </si>
  <si>
    <t>mail@nip-aggeloud.ach.sch.gr</t>
  </si>
  <si>
    <t>ΠΑΡΟΔΟΣ ΚΟΡΙΝΘΟΥ 1</t>
  </si>
  <si>
    <t>ΝΗΠΙΑΓΩΓΕΙΟ ΣΕΛΛΩΝ</t>
  </si>
  <si>
    <t>mail@nip-sellon.ach.sch.gr</t>
  </si>
  <si>
    <t>ΝΗΠΙΑΓΩΓΕΙΟ ΙΣΩΜΑΤΟΣ</t>
  </si>
  <si>
    <t>mail@nip-isomat.ach.sch.gr</t>
  </si>
  <si>
    <t>71ο ΝΗΠΙΑΓΩΓΕΙΟ ΠΑΤΡΩΝ</t>
  </si>
  <si>
    <t>mail@71nip-patras.ach.sch.gr</t>
  </si>
  <si>
    <t>ΠΙΤΤΑΚΟΥ 45</t>
  </si>
  <si>
    <t>ΠΣ ΔΗΜΟΤΙΚΟ MYSCHOOL</t>
  </si>
  <si>
    <t>ΣΥΣΤΕΓΑΖΟΜΕΝΟ ΙΔΙΩΤΙΚΟ ΝΗΠΙΑΓΩΓΕΙΟ - ΜΙΚΡΟ ΓΥΡΙ Ι.Κ.Ε.</t>
  </si>
  <si>
    <t>info@mikrogyri.gr</t>
  </si>
  <si>
    <t>Μπενιζέλου Ρούφου 43</t>
  </si>
  <si>
    <t>ΙΔΙΩΤΙΚΟ ΝΗΠΙΑΓΩΓΕΙΟ - ΜΑΓΙΚΟΣ ΑΥΛΟΣ</t>
  </si>
  <si>
    <t>effoula85@hotmail.com</t>
  </si>
  <si>
    <t>ΛΟΓΓΟΣ ΑΙΓΙΑΛΕΙΑΣ</t>
  </si>
  <si>
    <t>ΕΙΔΙΚΟ ΝΗΠΙΑΓΩΓΕΙΟ ΑΙΓΙΟΥ</t>
  </si>
  <si>
    <t>mail@nip-eid-aigiou.ach.sch.gr</t>
  </si>
  <si>
    <t>ΕΙΔΙΚΟ ΔΗΜΟΤΙΚΟ ΣΧΟΛΕΙΟ ΚΑΛΑΒΡΥΤΩΝ</t>
  </si>
  <si>
    <t>mail@dim-eid-kalavr.ach.sch.gr</t>
  </si>
  <si>
    <t>4ο ΝΗΠΙΑΓΩΓΕΙΟ ΚΑΤΩ ΑΧΑΪΑΣ</t>
  </si>
  <si>
    <t>mail@4nip-k-achaias.ach.sch.gr</t>
  </si>
  <si>
    <t>Ιωάννου Προδρόμου</t>
  </si>
  <si>
    <t>Ιδιωτικό Συστεγαζόμενο Νηπιαγωγείο - MyPlayschool Ε.Π.Ε.</t>
  </si>
  <si>
    <t>myplayschool@yahoo.gr</t>
  </si>
  <si>
    <t>Αώου και Βουραϊκού 1</t>
  </si>
  <si>
    <t>Ιδιωτικό Συστεγαζόμενο Νηπιαγωγείο - ΣΕΡΑΦΙΝΟ ΤΟ ΣΚΑΤΖΟΧΟΙΡΑΚΙ</t>
  </si>
  <si>
    <t>serafinoanth@yahoo.gr</t>
  </si>
  <si>
    <t>Μαυροκορδάτου 10</t>
  </si>
  <si>
    <t>Στήλη1</t>
  </si>
  <si>
    <t>Στήλη2</t>
  </si>
  <si>
    <t>Στήλη3</t>
  </si>
  <si>
    <t>Στήλη4</t>
  </si>
  <si>
    <t>Στήλη5</t>
  </si>
  <si>
    <t>Στήλη6</t>
  </si>
  <si>
    <t>Στήλη7</t>
  </si>
  <si>
    <t>Στήλη8</t>
  </si>
  <si>
    <t>Στήλη9</t>
  </si>
  <si>
    <t>Στήλη10</t>
  </si>
  <si>
    <t>Στήλη11</t>
  </si>
  <si>
    <t>Στήλη12</t>
  </si>
  <si>
    <t>Στήλη13</t>
  </si>
  <si>
    <t>Στήλη14</t>
  </si>
  <si>
    <t>Στήλη15</t>
  </si>
  <si>
    <t>Στήλη16</t>
  </si>
  <si>
    <t>Στήλη17</t>
  </si>
  <si>
    <t>Στήλη18</t>
  </si>
  <si>
    <t>Στήλη19</t>
  </si>
  <si>
    <t>Στήλη20</t>
  </si>
  <si>
    <t>Στήλη21</t>
  </si>
  <si>
    <t>Στήλη22</t>
  </si>
  <si>
    <t>Στήλη23</t>
  </si>
  <si>
    <t>Στήλη24</t>
  </si>
  <si>
    <t>Στήλη25</t>
  </si>
  <si>
    <t>Στήλη26</t>
  </si>
  <si>
    <t>Στήλη27</t>
  </si>
  <si>
    <t>Στήλη28</t>
  </si>
  <si>
    <t>Στήλη29</t>
  </si>
  <si>
    <t>Στήλη30</t>
  </si>
  <si>
    <t>Στήλη31</t>
  </si>
  <si>
    <t>Στήλη32</t>
  </si>
  <si>
    <t>Στήλη33</t>
  </si>
  <si>
    <t>Στήλη34</t>
  </si>
  <si>
    <t>Στήλη35</t>
  </si>
  <si>
    <t>Στήλη36</t>
  </si>
  <si>
    <t>Στήλη37</t>
  </si>
  <si>
    <t>Στήλη38</t>
  </si>
  <si>
    <t>Στήλη39</t>
  </si>
  <si>
    <t>Στήλη40</t>
  </si>
  <si>
    <t>Στήλη41</t>
  </si>
  <si>
    <t>Στήλη42</t>
  </si>
  <si>
    <t>Στήλη43</t>
  </si>
  <si>
    <t>Στήλη44</t>
  </si>
  <si>
    <t>Στήλη45</t>
  </si>
  <si>
    <t>Στήλη46</t>
  </si>
  <si>
    <t>Στήλη47</t>
  </si>
  <si>
    <t>Στήλη48</t>
  </si>
  <si>
    <t>Στήλη49</t>
  </si>
  <si>
    <t>Στήλη50</t>
  </si>
  <si>
    <t>Στήλη51</t>
  </si>
  <si>
    <t>Στήλη52</t>
  </si>
  <si>
    <t>Στήλη53</t>
  </si>
  <si>
    <t>Στήλη54</t>
  </si>
  <si>
    <t>Στήλη55</t>
  </si>
  <si>
    <t>Στήλη56</t>
  </si>
  <si>
    <t>Στήλη57</t>
  </si>
  <si>
    <t>Στήλη58</t>
  </si>
  <si>
    <t>Στήλη59</t>
  </si>
  <si>
    <t>Στήλη60</t>
  </si>
  <si>
    <t>Στήλη61</t>
  </si>
  <si>
    <t>Στήλη62</t>
  </si>
  <si>
    <t>Στήλη63</t>
  </si>
  <si>
    <t>Στήλη64</t>
  </si>
  <si>
    <t>Στήλη65</t>
  </si>
  <si>
    <t>Στήλη66</t>
  </si>
  <si>
    <t>Στήλη67</t>
  </si>
  <si>
    <t>Στήλη68</t>
  </si>
  <si>
    <t>Στήλη69</t>
  </si>
  <si>
    <t>Στήλη70</t>
  </si>
  <si>
    <t>Στήλη71</t>
  </si>
  <si>
    <t>Στήλη72</t>
  </si>
  <si>
    <t>Στήλη73</t>
  </si>
  <si>
    <t>Στήλη74</t>
  </si>
  <si>
    <t>Στήλη75</t>
  </si>
  <si>
    <t>Στήλη76</t>
  </si>
  <si>
    <t>Στήλη77</t>
  </si>
  <si>
    <t>Στήλη78</t>
  </si>
  <si>
    <t>Στήλη79</t>
  </si>
  <si>
    <t>Στήλη80</t>
  </si>
  <si>
    <t>Στήλη81</t>
  </si>
  <si>
    <t>Στήλη82</t>
  </si>
  <si>
    <t>Στήλη83</t>
  </si>
  <si>
    <t>Στήλη84</t>
  </si>
  <si>
    <t>Στήλη85</t>
  </si>
  <si>
    <t>Στήλη86</t>
  </si>
  <si>
    <t>Στήλη87</t>
  </si>
  <si>
    <t>Στήλη88</t>
  </si>
  <si>
    <t>Στήλη89</t>
  </si>
  <si>
    <t>Στήλη90</t>
  </si>
  <si>
    <t>Στήλη91</t>
  </si>
  <si>
    <t>Στήλη92</t>
  </si>
  <si>
    <t>Στήλη93</t>
  </si>
  <si>
    <t>Στήλη94</t>
  </si>
  <si>
    <t>Στήλη95</t>
  </si>
  <si>
    <t>Στήλη96</t>
  </si>
  <si>
    <t>Στήλη97</t>
  </si>
  <si>
    <t>Στήλη98</t>
  </si>
  <si>
    <t>Στήλη99</t>
  </si>
  <si>
    <t>Στήλη100</t>
  </si>
  <si>
    <t>Στήλη101</t>
  </si>
  <si>
    <t>Στήλη102</t>
  </si>
  <si>
    <t>Στήλη103</t>
  </si>
  <si>
    <t>Στήλη104</t>
  </si>
  <si>
    <t>Στήλη105</t>
  </si>
  <si>
    <t>Στήλη106</t>
  </si>
  <si>
    <t>Στήλη107</t>
  </si>
  <si>
    <t>Στήλη108</t>
  </si>
  <si>
    <t>Στήλη109</t>
  </si>
  <si>
    <t>Στήλη110</t>
  </si>
  <si>
    <t>Στήλη111</t>
  </si>
  <si>
    <t>Στήλη112</t>
  </si>
  <si>
    <t>Στήλη113</t>
  </si>
  <si>
    <t>Στήλη114</t>
  </si>
  <si>
    <t>Στήλη115</t>
  </si>
  <si>
    <t>Στήλη116</t>
  </si>
  <si>
    <t>Στήλη117</t>
  </si>
  <si>
    <t>Στήλη118</t>
  </si>
  <si>
    <t>Στήλη119</t>
  </si>
  <si>
    <t>Στήλη120</t>
  </si>
  <si>
    <t>Στήλη121</t>
  </si>
  <si>
    <t>Στήλη122</t>
  </si>
  <si>
    <t>Στήλη123</t>
  </si>
  <si>
    <t>Στήλη124</t>
  </si>
  <si>
    <t>Στήλη125</t>
  </si>
  <si>
    <t>Στήλη126</t>
  </si>
  <si>
    <t>Στήλη127</t>
  </si>
  <si>
    <t>Στήλη128</t>
  </si>
  <si>
    <t>Στήλη129</t>
  </si>
  <si>
    <t>Στήλη130</t>
  </si>
  <si>
    <t>Στήλη131</t>
  </si>
  <si>
    <t>Στήλη132</t>
  </si>
  <si>
    <t>Στήλη133</t>
  </si>
  <si>
    <t>Στήλη134</t>
  </si>
  <si>
    <t>Στήλη135</t>
  </si>
  <si>
    <t>Στήλη136</t>
  </si>
  <si>
    <t>Στήλη137</t>
  </si>
  <si>
    <t>Στήλη138</t>
  </si>
  <si>
    <t>Στήλη139</t>
  </si>
  <si>
    <t>Στήλη140</t>
  </si>
  <si>
    <t>Στήλη141</t>
  </si>
  <si>
    <t>Στήλη142</t>
  </si>
  <si>
    <t>Στήλη143</t>
  </si>
  <si>
    <t>Στήλη144</t>
  </si>
  <si>
    <t>Στήλη145</t>
  </si>
  <si>
    <t>Στήλη146</t>
  </si>
  <si>
    <t>Στήλη147</t>
  </si>
  <si>
    <t>Στήλη148</t>
  </si>
  <si>
    <t>Στήλη149</t>
  </si>
  <si>
    <t>Στήλη150</t>
  </si>
  <si>
    <t>Στήλη151</t>
  </si>
  <si>
    <t>Στήλη152</t>
  </si>
  <si>
    <t>Στήλη153</t>
  </si>
  <si>
    <t>Στήλη154</t>
  </si>
  <si>
    <t>Στήλη155</t>
  </si>
  <si>
    <t>Στήλη156</t>
  </si>
  <si>
    <t>Στήλη157</t>
  </si>
  <si>
    <t>Στήλη158</t>
  </si>
  <si>
    <t>Στήλη159</t>
  </si>
  <si>
    <t>Στήλη160</t>
  </si>
  <si>
    <t>Στήλη161</t>
  </si>
  <si>
    <t>Στήλη162</t>
  </si>
  <si>
    <t>Στήλη163</t>
  </si>
  <si>
    <t>Στήλη164</t>
  </si>
  <si>
    <t>Στήλη165</t>
  </si>
  <si>
    <t>Στήλη166</t>
  </si>
  <si>
    <t>Στήλη167</t>
  </si>
  <si>
    <t>Στήλη168</t>
  </si>
  <si>
    <t>Στήλη169</t>
  </si>
  <si>
    <t>Στήλη170</t>
  </si>
  <si>
    <t>Στήλη171</t>
  </si>
  <si>
    <t>Στήλη172</t>
  </si>
  <si>
    <t>Στήλη173</t>
  </si>
  <si>
    <t>Στήλη174</t>
  </si>
  <si>
    <t>Στήλη175</t>
  </si>
  <si>
    <t>Στήλη176</t>
  </si>
  <si>
    <t>Στήλη177</t>
  </si>
  <si>
    <t>Στήλη178</t>
  </si>
  <si>
    <t>Στήλη179</t>
  </si>
  <si>
    <t>Στήλη180</t>
  </si>
  <si>
    <t>Στήλη181</t>
  </si>
  <si>
    <t>Στήλη182</t>
  </si>
  <si>
    <t>Στήλη183</t>
  </si>
  <si>
    <t>Στήλη184</t>
  </si>
  <si>
    <t>Στήλη185</t>
  </si>
  <si>
    <t>Στήλη186</t>
  </si>
  <si>
    <t>Στήλη187</t>
  </si>
  <si>
    <t>Στήλη188</t>
  </si>
  <si>
    <t>Στήλη189</t>
  </si>
  <si>
    <t>Στήλη190</t>
  </si>
  <si>
    <t>Στήλη191</t>
  </si>
  <si>
    <t>Στήλη192</t>
  </si>
  <si>
    <t>Στήλη193</t>
  </si>
  <si>
    <t>Στήλη194</t>
  </si>
  <si>
    <t>Στήλη195</t>
  </si>
  <si>
    <t>Στήλη196</t>
  </si>
  <si>
    <t>Στήλη197</t>
  </si>
  <si>
    <t>Στήλη198</t>
  </si>
  <si>
    <t>Στήλη199</t>
  </si>
  <si>
    <t>Στήλη200</t>
  </si>
  <si>
    <t>Στήλη201</t>
  </si>
  <si>
    <t>Στήλη202</t>
  </si>
  <si>
    <t>Στήλη203</t>
  </si>
  <si>
    <t>Στήλη204</t>
  </si>
  <si>
    <t>Στήλη205</t>
  </si>
  <si>
    <t>Στήλη206</t>
  </si>
  <si>
    <t>Στήλη207</t>
  </si>
  <si>
    <t>Στήλη208</t>
  </si>
  <si>
    <t>Στήλη209</t>
  </si>
  <si>
    <t>Στήλη210</t>
  </si>
  <si>
    <t>Στήλη211</t>
  </si>
  <si>
    <t>Στήλη212</t>
  </si>
  <si>
    <t>Στήλη213</t>
  </si>
  <si>
    <t>Στήλη214</t>
  </si>
  <si>
    <t>Στήλη215</t>
  </si>
  <si>
    <t>Στήλη216</t>
  </si>
  <si>
    <t>Στήλη217</t>
  </si>
  <si>
    <t>Στήλη218</t>
  </si>
  <si>
    <t>Στήλη219</t>
  </si>
  <si>
    <t>Στήλη220</t>
  </si>
  <si>
    <t>Στήλη221</t>
  </si>
  <si>
    <t>Στήλη222</t>
  </si>
  <si>
    <t>Στήλη223</t>
  </si>
  <si>
    <t>Στήλη224</t>
  </si>
  <si>
    <t>Στήλη225</t>
  </si>
  <si>
    <t>Στήλη226</t>
  </si>
  <si>
    <t>Στήλη227</t>
  </si>
  <si>
    <t>Στήλη228</t>
  </si>
  <si>
    <t>Στήλη229</t>
  </si>
  <si>
    <t>Στήλη230</t>
  </si>
  <si>
    <t>Στήλη231</t>
  </si>
  <si>
    <t>Στήλη232</t>
  </si>
  <si>
    <t>Στήλη233</t>
  </si>
  <si>
    <t>Στήλη234</t>
  </si>
  <si>
    <t>Στήλη235</t>
  </si>
  <si>
    <t>Στήλη236</t>
  </si>
  <si>
    <t>Στήλη237</t>
  </si>
  <si>
    <t>Στήλη238</t>
  </si>
  <si>
    <t>Στήλη239</t>
  </si>
  <si>
    <t>Στήλη240</t>
  </si>
  <si>
    <t>Στήλη241</t>
  </si>
  <si>
    <t>Στήλη242</t>
  </si>
  <si>
    <t>Στήλη243</t>
  </si>
  <si>
    <t>Στήλη244</t>
  </si>
  <si>
    <t>Στήλη245</t>
  </si>
  <si>
    <t>Στήλη246</t>
  </si>
  <si>
    <t>Στήλη247</t>
  </si>
  <si>
    <t>Στήλη248</t>
  </si>
  <si>
    <t>Στήλη249</t>
  </si>
  <si>
    <t>Στήλη250</t>
  </si>
  <si>
    <t>Στήλη251</t>
  </si>
  <si>
    <t>Στήλη252</t>
  </si>
  <si>
    <t>Στήλη253</t>
  </si>
  <si>
    <t>Στήλη254</t>
  </si>
  <si>
    <t>Στήλη255</t>
  </si>
  <si>
    <t>Στήλη256</t>
  </si>
  <si>
    <t>Στήλη257</t>
  </si>
  <si>
    <t>Στήλη258</t>
  </si>
  <si>
    <t>Στήλη259</t>
  </si>
  <si>
    <t>Στήλη260</t>
  </si>
  <si>
    <t>Στήλη261</t>
  </si>
  <si>
    <t>Στήλη262</t>
  </si>
  <si>
    <t>Στήλη263</t>
  </si>
  <si>
    <t>Στήλη264</t>
  </si>
  <si>
    <t>Στήλη265</t>
  </si>
  <si>
    <t>Στήλη266</t>
  </si>
  <si>
    <t>Στήλη267</t>
  </si>
  <si>
    <t>Στήλη268</t>
  </si>
  <si>
    <t>Στήλη269</t>
  </si>
  <si>
    <t>Στήλη270</t>
  </si>
  <si>
    <t>Στήλη271</t>
  </si>
  <si>
    <t>Στήλη272</t>
  </si>
  <si>
    <t>Στήλη273</t>
  </si>
  <si>
    <t>Στήλη274</t>
  </si>
  <si>
    <t>Στήλη275</t>
  </si>
  <si>
    <t>Στήλη276</t>
  </si>
  <si>
    <t>Στήλη277</t>
  </si>
  <si>
    <t>Στήλη278</t>
  </si>
  <si>
    <t>Στήλη279</t>
  </si>
  <si>
    <t>Στήλη280</t>
  </si>
  <si>
    <t>Στήλη281</t>
  </si>
  <si>
    <t>Στήλη282</t>
  </si>
  <si>
    <t>Στήλη283</t>
  </si>
  <si>
    <t>Στήλη284</t>
  </si>
  <si>
    <t>Στήλη285</t>
  </si>
  <si>
    <t>Στήλη286</t>
  </si>
  <si>
    <t>Στήλη287</t>
  </si>
  <si>
    <t>Στήλη288</t>
  </si>
  <si>
    <t>Στήλη289</t>
  </si>
  <si>
    <t>Στήλη290</t>
  </si>
  <si>
    <t>Στήλη291</t>
  </si>
  <si>
    <t>Στήλη292</t>
  </si>
  <si>
    <t>Στήλη293</t>
  </si>
  <si>
    <t>Στήλη294</t>
  </si>
  <si>
    <t>Στήλη295</t>
  </si>
  <si>
    <t>Στήλη296</t>
  </si>
  <si>
    <t>Στήλη297</t>
  </si>
  <si>
    <t>Στήλη298</t>
  </si>
  <si>
    <t>Στήλη299</t>
  </si>
  <si>
    <t>Στήλη300</t>
  </si>
  <si>
    <t>Στήλη301</t>
  </si>
  <si>
    <t>Στήλη302</t>
  </si>
  <si>
    <t>Στήλη303</t>
  </si>
  <si>
    <t>Στήλη304</t>
  </si>
  <si>
    <t>Στήλη305</t>
  </si>
  <si>
    <t>Στήλη306</t>
  </si>
  <si>
    <t>Στήλη307</t>
  </si>
  <si>
    <t>Στήλη308</t>
  </si>
  <si>
    <t>Στήλη309</t>
  </si>
  <si>
    <t>Στήλη310</t>
  </si>
  <si>
    <t>Στήλη311</t>
  </si>
  <si>
    <t>Στήλη312</t>
  </si>
  <si>
    <t>Στήλη313</t>
  </si>
  <si>
    <t>Στήλη314</t>
  </si>
  <si>
    <t>Στήλη315</t>
  </si>
  <si>
    <t>Στήλη316</t>
  </si>
  <si>
    <t>Στήλη317</t>
  </si>
  <si>
    <t>Στήλη318</t>
  </si>
  <si>
    <t>Στήλη319</t>
  </si>
  <si>
    <t>Στήλη320</t>
  </si>
  <si>
    <t>Στήλη321</t>
  </si>
  <si>
    <t>Στήλη322</t>
  </si>
  <si>
    <t>Στήλη323</t>
  </si>
  <si>
    <t>Στήλη324</t>
  </si>
  <si>
    <t>Στήλη325</t>
  </si>
  <si>
    <t>Στήλη326</t>
  </si>
  <si>
    <t>Στήλη327</t>
  </si>
  <si>
    <t>Στήλη328</t>
  </si>
  <si>
    <t>Στήλη329</t>
  </si>
  <si>
    <t>Στήλη330</t>
  </si>
  <si>
    <t>Στήλη331</t>
  </si>
  <si>
    <t>Στήλη332</t>
  </si>
  <si>
    <t>Στήλη333</t>
  </si>
  <si>
    <t>Στήλη334</t>
  </si>
  <si>
    <t>Στήλη335</t>
  </si>
  <si>
    <t>Στήλη336</t>
  </si>
  <si>
    <t>Στήλη337</t>
  </si>
  <si>
    <t>Στήλη338</t>
  </si>
  <si>
    <t>Στήλη339</t>
  </si>
  <si>
    <t>Στήλη340</t>
  </si>
  <si>
    <t>Στήλη341</t>
  </si>
  <si>
    <t>Στήλη342</t>
  </si>
  <si>
    <t>Στήλη343</t>
  </si>
  <si>
    <t>Στήλη344</t>
  </si>
  <si>
    <t>Στήλη345</t>
  </si>
  <si>
    <t>Στήλη346</t>
  </si>
  <si>
    <t>Στήλη347</t>
  </si>
  <si>
    <t>Στήλη348</t>
  </si>
  <si>
    <t>Στήλη349</t>
  </si>
  <si>
    <t>Στήλη350</t>
  </si>
  <si>
    <t>Στήλη351</t>
  </si>
  <si>
    <t>Στήλη352</t>
  </si>
  <si>
    <t>Στήλη353</t>
  </si>
  <si>
    <t>Στήλη354</t>
  </si>
  <si>
    <t>Στήλη355</t>
  </si>
  <si>
    <t>Στήλη356</t>
  </si>
  <si>
    <t>Στήλη357</t>
  </si>
  <si>
    <t>Στήλη358</t>
  </si>
  <si>
    <t>Στήλη359</t>
  </si>
  <si>
    <t>Στήλη360</t>
  </si>
  <si>
    <t>Στήλη361</t>
  </si>
  <si>
    <t>Στήλη362</t>
  </si>
  <si>
    <t>Στήλη363</t>
  </si>
  <si>
    <t>Στήλη364</t>
  </si>
  <si>
    <t>Στήλη365</t>
  </si>
  <si>
    <t>Στήλη366</t>
  </si>
  <si>
    <t>Στήλη367</t>
  </si>
  <si>
    <t>Στήλη368</t>
  </si>
  <si>
    <t>Στήλη369</t>
  </si>
  <si>
    <t>Στήλη370</t>
  </si>
  <si>
    <t>Στήλη371</t>
  </si>
  <si>
    <t>Στήλη372</t>
  </si>
  <si>
    <t>Στήλη373</t>
  </si>
  <si>
    <t>Στήλη374</t>
  </si>
  <si>
    <t>Στήλη375</t>
  </si>
  <si>
    <t>Στήλη376</t>
  </si>
  <si>
    <t>Στήλη377</t>
  </si>
  <si>
    <t>Στήλη378</t>
  </si>
  <si>
    <t>Στήλη379</t>
  </si>
  <si>
    <t>Στήλη380</t>
  </si>
  <si>
    <t>Στήλη381</t>
  </si>
  <si>
    <t>Στήλη382</t>
  </si>
  <si>
    <t>Στήλη383</t>
  </si>
  <si>
    <t>Στήλη384</t>
  </si>
  <si>
    <t>Στήλη385</t>
  </si>
  <si>
    <t>Στήλη386</t>
  </si>
  <si>
    <t>Στήλη387</t>
  </si>
  <si>
    <t>Στήλη388</t>
  </si>
  <si>
    <t>Στήλη389</t>
  </si>
  <si>
    <t>Στήλη390</t>
  </si>
  <si>
    <t>Στήλη391</t>
  </si>
  <si>
    <t>Στήλη392</t>
  </si>
  <si>
    <t>Στήλη393</t>
  </si>
  <si>
    <t>Στήλη394</t>
  </si>
  <si>
    <t>Στήλη395</t>
  </si>
  <si>
    <t>Στήλη396</t>
  </si>
  <si>
    <t>Στήλη397</t>
  </si>
  <si>
    <t>Στήλη398</t>
  </si>
  <si>
    <t>Στήλη399</t>
  </si>
  <si>
    <t>Στήλη400</t>
  </si>
  <si>
    <t>Στήλη401</t>
  </si>
  <si>
    <t>Στήλη402</t>
  </si>
  <si>
    <t>Στήλη403</t>
  </si>
  <si>
    <t>Στήλη404</t>
  </si>
  <si>
    <t>Στήλη405</t>
  </si>
  <si>
    <t>Στήλη406</t>
  </si>
  <si>
    <t>Στήλη407</t>
  </si>
  <si>
    <t>Στήλη408</t>
  </si>
  <si>
    <t>Στήλη409</t>
  </si>
  <si>
    <t>Στήλη410</t>
  </si>
  <si>
    <t>Στήλη411</t>
  </si>
  <si>
    <t>Στήλη412</t>
  </si>
  <si>
    <t>Στήλη413</t>
  </si>
  <si>
    <t>Στήλη414</t>
  </si>
  <si>
    <t>Στήλη415</t>
  </si>
  <si>
    <t>Στήλη416</t>
  </si>
  <si>
    <t>Στήλη417</t>
  </si>
  <si>
    <t>Στήλη418</t>
  </si>
  <si>
    <t>Στήλη419</t>
  </si>
  <si>
    <t>Στήλη420</t>
  </si>
  <si>
    <t>Στήλη421</t>
  </si>
  <si>
    <t>Στήλη422</t>
  </si>
  <si>
    <t>Στήλη423</t>
  </si>
  <si>
    <t>Στήλη424</t>
  </si>
  <si>
    <t>Στήλη425</t>
  </si>
  <si>
    <t>Στήλη426</t>
  </si>
  <si>
    <t>Στήλη427</t>
  </si>
  <si>
    <t>Στήλη428</t>
  </si>
  <si>
    <t>Στήλη429</t>
  </si>
  <si>
    <t>Στήλη430</t>
  </si>
  <si>
    <t>Στήλη431</t>
  </si>
  <si>
    <t>Στήλη432</t>
  </si>
  <si>
    <t>Στήλη433</t>
  </si>
  <si>
    <t>Στήλη434</t>
  </si>
  <si>
    <t>Στήλη435</t>
  </si>
  <si>
    <t>Στήλη436</t>
  </si>
  <si>
    <t>Στήλη437</t>
  </si>
  <si>
    <t>Στήλη438</t>
  </si>
  <si>
    <t>Στήλη439</t>
  </si>
  <si>
    <t>Στήλη440</t>
  </si>
  <si>
    <t>Στήλη441</t>
  </si>
  <si>
    <t>Στήλη442</t>
  </si>
  <si>
    <t>Στήλη443</t>
  </si>
  <si>
    <t>Στήλη444</t>
  </si>
  <si>
    <t>Στήλη445</t>
  </si>
  <si>
    <t>Στήλη446</t>
  </si>
  <si>
    <t>Στήλη447</t>
  </si>
  <si>
    <t>Στήλη448</t>
  </si>
  <si>
    <t>Στήλη449</t>
  </si>
  <si>
    <t>Στήλη450</t>
  </si>
  <si>
    <t>Στήλη451</t>
  </si>
  <si>
    <t>Στήλη452</t>
  </si>
  <si>
    <t>Στήλη453</t>
  </si>
  <si>
    <t>Στήλη454</t>
  </si>
  <si>
    <t>Στήλη455</t>
  </si>
  <si>
    <t>Στήλη456</t>
  </si>
  <si>
    <t>Στήλη457</t>
  </si>
  <si>
    <t>Στήλη458</t>
  </si>
  <si>
    <t>Στήλη459</t>
  </si>
  <si>
    <t>Στήλη460</t>
  </si>
  <si>
    <t>Στήλη461</t>
  </si>
  <si>
    <t>Στήλη462</t>
  </si>
  <si>
    <t>Στήλη463</t>
  </si>
  <si>
    <t>Στήλη464</t>
  </si>
  <si>
    <t>Στήλη465</t>
  </si>
  <si>
    <t>Στήλη466</t>
  </si>
  <si>
    <t>Στήλη467</t>
  </si>
  <si>
    <t>Στήλη468</t>
  </si>
  <si>
    <t>Στήλη469</t>
  </si>
  <si>
    <t>Στήλη470</t>
  </si>
  <si>
    <t>Στήλη471</t>
  </si>
  <si>
    <t>Στήλη472</t>
  </si>
  <si>
    <t>Στήλη473</t>
  </si>
  <si>
    <t>Στήλη474</t>
  </si>
  <si>
    <t>Στήλη475</t>
  </si>
  <si>
    <t>Στήλη476</t>
  </si>
  <si>
    <t>Στήλη477</t>
  </si>
  <si>
    <t>Στήλη478</t>
  </si>
  <si>
    <t>Στήλη479</t>
  </si>
  <si>
    <t>Στήλη480</t>
  </si>
  <si>
    <t>Στήλη481</t>
  </si>
  <si>
    <t>Στήλη482</t>
  </si>
  <si>
    <t>Στήλη483</t>
  </si>
  <si>
    <t>Στήλη484</t>
  </si>
  <si>
    <t>Στήλη485</t>
  </si>
  <si>
    <t>Στήλη486</t>
  </si>
  <si>
    <t>Στήλη487</t>
  </si>
  <si>
    <t>Στήλη488</t>
  </si>
  <si>
    <t>Στήλη489</t>
  </si>
  <si>
    <t>Στήλη490</t>
  </si>
  <si>
    <t>Στήλη491</t>
  </si>
  <si>
    <t>Στήλη492</t>
  </si>
  <si>
    <t>Στήλη493</t>
  </si>
  <si>
    <t>Στήλη494</t>
  </si>
  <si>
    <t>Στήλη495</t>
  </si>
  <si>
    <t>Στήλη496</t>
  </si>
  <si>
    <t>Στήλη497</t>
  </si>
  <si>
    <t>Στήλη498</t>
  </si>
  <si>
    <t>Στήλη499</t>
  </si>
  <si>
    <t>Στήλη500</t>
  </si>
  <si>
    <t>Στήλη501</t>
  </si>
  <si>
    <t>Στήλη502</t>
  </si>
  <si>
    <t>Στήλη503</t>
  </si>
  <si>
    <t>Στήλη504</t>
  </si>
  <si>
    <t>Στήλη505</t>
  </si>
  <si>
    <t>Στήλη506</t>
  </si>
  <si>
    <t>Στήλη507</t>
  </si>
  <si>
    <t>Στήλη508</t>
  </si>
  <si>
    <t>Στήλη509</t>
  </si>
  <si>
    <t>Στήλη510</t>
  </si>
  <si>
    <t>Στήλη511</t>
  </si>
  <si>
    <t>Στήλη512</t>
  </si>
  <si>
    <t>Στήλη513</t>
  </si>
  <si>
    <t>Στήλη514</t>
  </si>
  <si>
    <t>Στήλη515</t>
  </si>
  <si>
    <t>Στήλη516</t>
  </si>
  <si>
    <t>Στήλη517</t>
  </si>
  <si>
    <t>Στήλη518</t>
  </si>
  <si>
    <t>Στήλη519</t>
  </si>
  <si>
    <t>Στήλη520</t>
  </si>
  <si>
    <t>Στήλη521</t>
  </si>
  <si>
    <t>Στήλη522</t>
  </si>
  <si>
    <t>Στήλη523</t>
  </si>
  <si>
    <t>Στήλη524</t>
  </si>
  <si>
    <t>Στήλη525</t>
  </si>
  <si>
    <t>Στήλη526</t>
  </si>
  <si>
    <t>Στήλη527</t>
  </si>
  <si>
    <t>Στήλη528</t>
  </si>
  <si>
    <t>Στήλη529</t>
  </si>
  <si>
    <t>Στήλη530</t>
  </si>
  <si>
    <t>Στήλη531</t>
  </si>
  <si>
    <t>Στήλη532</t>
  </si>
  <si>
    <t>Στήλη533</t>
  </si>
  <si>
    <t>Στήλη534</t>
  </si>
  <si>
    <t>Στήλη535</t>
  </si>
  <si>
    <t>Στήλη536</t>
  </si>
  <si>
    <t>Στήλη537</t>
  </si>
  <si>
    <t>Στήλη538</t>
  </si>
  <si>
    <t>Στήλη539</t>
  </si>
  <si>
    <t>Στήλη540</t>
  </si>
  <si>
    <t>Στήλη541</t>
  </si>
  <si>
    <t>Στήλη542</t>
  </si>
  <si>
    <t>Στήλη543</t>
  </si>
  <si>
    <t>Στήλη544</t>
  </si>
  <si>
    <t>Στήλη545</t>
  </si>
  <si>
    <t>Στήλη546</t>
  </si>
  <si>
    <t>Στήλη547</t>
  </si>
  <si>
    <t>Στήλη548</t>
  </si>
  <si>
    <t>Στήλη549</t>
  </si>
  <si>
    <t>Στήλη550</t>
  </si>
  <si>
    <t>Στήλη551</t>
  </si>
  <si>
    <t>Στήλη552</t>
  </si>
  <si>
    <t>Στήλη553</t>
  </si>
  <si>
    <t>Στήλη554</t>
  </si>
  <si>
    <t>Στήλη555</t>
  </si>
  <si>
    <t>Στήλη556</t>
  </si>
  <si>
    <t>Στήλη557</t>
  </si>
  <si>
    <t>Στήλη558</t>
  </si>
  <si>
    <t>Στήλη559</t>
  </si>
  <si>
    <t>Στήλη560</t>
  </si>
  <si>
    <t>Στήλη561</t>
  </si>
  <si>
    <t>Στήλη562</t>
  </si>
  <si>
    <t>Στήλη563</t>
  </si>
  <si>
    <t>Στήλη564</t>
  </si>
  <si>
    <t>Στήλη565</t>
  </si>
  <si>
    <t>Στήλη566</t>
  </si>
  <si>
    <t>Στήλη567</t>
  </si>
  <si>
    <t>Στήλη568</t>
  </si>
  <si>
    <t>Στήλη569</t>
  </si>
  <si>
    <t>Στήλη570</t>
  </si>
  <si>
    <t>Στήλη571</t>
  </si>
  <si>
    <t>Στήλη572</t>
  </si>
  <si>
    <t>Στήλη573</t>
  </si>
  <si>
    <t>Στήλη574</t>
  </si>
  <si>
    <t>Στήλη575</t>
  </si>
  <si>
    <t>Στήλη576</t>
  </si>
  <si>
    <t>Στήλη577</t>
  </si>
  <si>
    <t>Στήλη578</t>
  </si>
  <si>
    <t>Στήλη579</t>
  </si>
  <si>
    <t>Στήλη580</t>
  </si>
  <si>
    <t>Στήλη581</t>
  </si>
  <si>
    <t>Στήλη582</t>
  </si>
  <si>
    <t>Στήλη583</t>
  </si>
  <si>
    <t>Στήλη584</t>
  </si>
  <si>
    <t>Στήλη585</t>
  </si>
  <si>
    <t>Στήλη586</t>
  </si>
  <si>
    <t>Στήλη587</t>
  </si>
  <si>
    <t>Στήλη588</t>
  </si>
  <si>
    <t>Στήλη589</t>
  </si>
  <si>
    <t>Στήλη590</t>
  </si>
  <si>
    <t>Στήλη591</t>
  </si>
  <si>
    <t>Στήλη592</t>
  </si>
  <si>
    <t>Στήλη593</t>
  </si>
  <si>
    <t>Στήλη594</t>
  </si>
  <si>
    <t>Στήλη595</t>
  </si>
  <si>
    <t>Στήλη596</t>
  </si>
  <si>
    <t>Στήλη597</t>
  </si>
  <si>
    <t>Στήλη598</t>
  </si>
  <si>
    <t>Στήλη599</t>
  </si>
  <si>
    <t>Στήλη600</t>
  </si>
  <si>
    <t>Στήλη601</t>
  </si>
  <si>
    <t>Στήλη602</t>
  </si>
  <si>
    <t>Στήλη603</t>
  </si>
  <si>
    <t>Στήλη604</t>
  </si>
  <si>
    <t>Στήλη605</t>
  </si>
  <si>
    <t>Στήλη606</t>
  </si>
  <si>
    <t>Στήλη607</t>
  </si>
  <si>
    <t>Στήλη608</t>
  </si>
  <si>
    <t>Στήλη609</t>
  </si>
  <si>
    <t>Στήλη610</t>
  </si>
  <si>
    <t>Στήλη611</t>
  </si>
  <si>
    <t>Στήλη612</t>
  </si>
  <si>
    <t>Στήλη613</t>
  </si>
  <si>
    <t>Στήλη614</t>
  </si>
  <si>
    <t>Στήλη615</t>
  </si>
  <si>
    <t>Στήλη616</t>
  </si>
  <si>
    <t>Στήλη617</t>
  </si>
  <si>
    <t>Στήλη618</t>
  </si>
  <si>
    <t>Στήλη619</t>
  </si>
  <si>
    <t>Στήλη620</t>
  </si>
  <si>
    <t>Στήλη621</t>
  </si>
  <si>
    <t>Στήλη622</t>
  </si>
  <si>
    <t>Στήλη623</t>
  </si>
  <si>
    <t>Στήλη624</t>
  </si>
  <si>
    <t>Στήλη625</t>
  </si>
  <si>
    <t>Στήλη626</t>
  </si>
  <si>
    <t>Στήλη627</t>
  </si>
  <si>
    <t>Στήλη628</t>
  </si>
  <si>
    <t>Στήλη629</t>
  </si>
  <si>
    <t>Στήλη630</t>
  </si>
  <si>
    <t>Στήλη631</t>
  </si>
  <si>
    <t>Στήλη632</t>
  </si>
  <si>
    <t>Στήλη633</t>
  </si>
  <si>
    <t>Στήλη634</t>
  </si>
  <si>
    <t>Στήλη635</t>
  </si>
  <si>
    <t>Στήλη636</t>
  </si>
  <si>
    <t>Στήλη637</t>
  </si>
  <si>
    <t>Στήλη638</t>
  </si>
  <si>
    <t>Στήλη639</t>
  </si>
  <si>
    <t>Στήλη640</t>
  </si>
  <si>
    <t>Στήλη641</t>
  </si>
  <si>
    <t>Στήλη642</t>
  </si>
  <si>
    <t>Στήλη643</t>
  </si>
  <si>
    <t>Στήλη644</t>
  </si>
  <si>
    <t>Στήλη645</t>
  </si>
  <si>
    <t>Στήλη646</t>
  </si>
  <si>
    <t>Στήλη647</t>
  </si>
  <si>
    <t>Στήλη648</t>
  </si>
  <si>
    <t>Στήλη649</t>
  </si>
  <si>
    <t>Στήλη650</t>
  </si>
  <si>
    <t>Στήλη651</t>
  </si>
  <si>
    <t>Στήλη652</t>
  </si>
  <si>
    <t>Στήλη653</t>
  </si>
  <si>
    <t>Στήλη654</t>
  </si>
  <si>
    <t>Στήλη655</t>
  </si>
  <si>
    <t>Στήλη656</t>
  </si>
  <si>
    <t>Στήλη657</t>
  </si>
  <si>
    <t>Στήλη658</t>
  </si>
  <si>
    <t>Στήλη659</t>
  </si>
  <si>
    <t>Στήλη660</t>
  </si>
  <si>
    <t>Στήλη661</t>
  </si>
  <si>
    <t>Στήλη662</t>
  </si>
  <si>
    <t>Στήλη663</t>
  </si>
  <si>
    <t>Στήλη664</t>
  </si>
  <si>
    <t>Στήλη665</t>
  </si>
  <si>
    <t>Στήλη666</t>
  </si>
  <si>
    <t>Στήλη667</t>
  </si>
  <si>
    <t>Στήλη668</t>
  </si>
  <si>
    <t>Στήλη669</t>
  </si>
  <si>
    <t>Στήλη670</t>
  </si>
  <si>
    <t>Στήλη671</t>
  </si>
  <si>
    <t>Στήλη672</t>
  </si>
  <si>
    <t>Στήλη673</t>
  </si>
  <si>
    <t>Στήλη674</t>
  </si>
  <si>
    <t>Στήλη675</t>
  </si>
  <si>
    <t>Στήλη676</t>
  </si>
  <si>
    <t>Στήλη677</t>
  </si>
  <si>
    <t>Στήλη678</t>
  </si>
  <si>
    <t>Στήλη679</t>
  </si>
  <si>
    <t>Στήλη680</t>
  </si>
  <si>
    <t>Στήλη681</t>
  </si>
  <si>
    <t>Στήλη682</t>
  </si>
  <si>
    <t>Στήλη683</t>
  </si>
  <si>
    <t>Στήλη684</t>
  </si>
  <si>
    <t>Στήλη685</t>
  </si>
  <si>
    <t>Στήλη686</t>
  </si>
  <si>
    <t>Στήλη687</t>
  </si>
  <si>
    <t>Στήλη688</t>
  </si>
  <si>
    <t>Στήλη689</t>
  </si>
  <si>
    <t>Στήλη690</t>
  </si>
  <si>
    <t>Στήλη691</t>
  </si>
  <si>
    <t>Στήλη692</t>
  </si>
  <si>
    <t>Στήλη693</t>
  </si>
  <si>
    <t>Στήλη694</t>
  </si>
  <si>
    <t>Στήλη695</t>
  </si>
  <si>
    <t>Στήλη696</t>
  </si>
  <si>
    <t>Στήλη697</t>
  </si>
  <si>
    <t>Στήλη698</t>
  </si>
  <si>
    <t>Στήλη699</t>
  </si>
  <si>
    <t>Στήλη700</t>
  </si>
  <si>
    <t>Στήλη701</t>
  </si>
  <si>
    <t>Στήλη702</t>
  </si>
  <si>
    <t>Στήλη703</t>
  </si>
  <si>
    <t>Στήλη704</t>
  </si>
  <si>
    <t>Στήλη705</t>
  </si>
  <si>
    <t>Στήλη706</t>
  </si>
  <si>
    <t>Στήλη707</t>
  </si>
  <si>
    <t>Στήλη708</t>
  </si>
  <si>
    <t>Στήλη709</t>
  </si>
  <si>
    <t>Στήλη710</t>
  </si>
  <si>
    <t>Στήλη711</t>
  </si>
  <si>
    <t>Στήλη712</t>
  </si>
  <si>
    <t>Στήλη713</t>
  </si>
  <si>
    <t>Στήλη714</t>
  </si>
  <si>
    <t>Στήλη715</t>
  </si>
  <si>
    <t>Στήλη716</t>
  </si>
  <si>
    <t>Στήλη717</t>
  </si>
  <si>
    <t>Στήλη718</t>
  </si>
  <si>
    <t>Στήλη719</t>
  </si>
  <si>
    <t>Στήλη720</t>
  </si>
  <si>
    <t>Στήλη721</t>
  </si>
  <si>
    <t>Στήλη722</t>
  </si>
  <si>
    <t>Στήλη723</t>
  </si>
  <si>
    <t>Στήλη724</t>
  </si>
  <si>
    <t>Στήλη725</t>
  </si>
  <si>
    <t>Στήλη726</t>
  </si>
  <si>
    <t>Στήλη727</t>
  </si>
  <si>
    <t>Στήλη728</t>
  </si>
  <si>
    <t>Στήλη729</t>
  </si>
  <si>
    <t>Στήλη730</t>
  </si>
  <si>
    <t>Στήλη731</t>
  </si>
  <si>
    <t>Στήλη732</t>
  </si>
  <si>
    <t>Στήλη733</t>
  </si>
  <si>
    <t>Στήλη734</t>
  </si>
  <si>
    <t>Στήλη735</t>
  </si>
  <si>
    <t>Στήλη736</t>
  </si>
  <si>
    <t>Στήλη737</t>
  </si>
  <si>
    <t>Στήλη738</t>
  </si>
  <si>
    <t>Στήλη739</t>
  </si>
  <si>
    <t>Στήλη740</t>
  </si>
  <si>
    <t>Στήλη741</t>
  </si>
  <si>
    <t>Στήλη742</t>
  </si>
  <si>
    <t>Στήλη743</t>
  </si>
  <si>
    <t>Στήλη744</t>
  </si>
  <si>
    <t>Στήλη745</t>
  </si>
  <si>
    <t>Στήλη746</t>
  </si>
  <si>
    <t>Στήλη747</t>
  </si>
  <si>
    <t>Στήλη748</t>
  </si>
  <si>
    <t>Στήλη749</t>
  </si>
  <si>
    <t>Στήλη750</t>
  </si>
  <si>
    <t>Στήλη751</t>
  </si>
  <si>
    <t>Στήλη752</t>
  </si>
  <si>
    <t>Στήλη753</t>
  </si>
  <si>
    <t>Στήλη754</t>
  </si>
  <si>
    <t>Στήλη755</t>
  </si>
  <si>
    <t>Στήλη756</t>
  </si>
  <si>
    <t>Στήλη757</t>
  </si>
  <si>
    <t>Στήλη758</t>
  </si>
  <si>
    <t>Στήλη759</t>
  </si>
  <si>
    <t>Στήλη760</t>
  </si>
  <si>
    <t>Στήλη761</t>
  </si>
  <si>
    <t>Στήλη762</t>
  </si>
  <si>
    <t>Στήλη763</t>
  </si>
  <si>
    <t>Στήλη764</t>
  </si>
  <si>
    <t>Στήλη765</t>
  </si>
  <si>
    <t>Στήλη766</t>
  </si>
  <si>
    <t>Στήλη767</t>
  </si>
  <si>
    <t>Στήλη768</t>
  </si>
  <si>
    <t>Στήλη769</t>
  </si>
  <si>
    <t>Στήλη770</t>
  </si>
  <si>
    <t>Στήλη771</t>
  </si>
  <si>
    <t>Στήλη772</t>
  </si>
  <si>
    <t>Στήλη773</t>
  </si>
  <si>
    <t>Στήλη774</t>
  </si>
  <si>
    <t>Στήλη775</t>
  </si>
  <si>
    <t>Στήλη776</t>
  </si>
  <si>
    <t>Στήλη777</t>
  </si>
  <si>
    <t>Στήλη778</t>
  </si>
  <si>
    <t>Στήλη779</t>
  </si>
  <si>
    <t>Στήλη780</t>
  </si>
  <si>
    <t>Στήλη781</t>
  </si>
  <si>
    <t>Στήλη782</t>
  </si>
  <si>
    <t>Στήλη783</t>
  </si>
  <si>
    <t>Στήλη784</t>
  </si>
  <si>
    <t>Στήλη785</t>
  </si>
  <si>
    <t>Στήλη786</t>
  </si>
  <si>
    <t>Στήλη787</t>
  </si>
  <si>
    <t>Στήλη788</t>
  </si>
  <si>
    <t>Στήλη789</t>
  </si>
  <si>
    <t>Στήλη790</t>
  </si>
  <si>
    <t>Στήλη791</t>
  </si>
  <si>
    <t>Στήλη792</t>
  </si>
  <si>
    <t>Στήλη793</t>
  </si>
  <si>
    <t>Στήλη794</t>
  </si>
  <si>
    <t>Στήλη795</t>
  </si>
  <si>
    <t>Στήλη796</t>
  </si>
  <si>
    <t>Στήλη797</t>
  </si>
  <si>
    <t>Στήλη798</t>
  </si>
  <si>
    <t>Στήλη799</t>
  </si>
  <si>
    <t>Στήλη800</t>
  </si>
  <si>
    <t>Στήλη801</t>
  </si>
  <si>
    <t>Στήλη802</t>
  </si>
  <si>
    <t>Στήλη803</t>
  </si>
  <si>
    <t>Στήλη804</t>
  </si>
  <si>
    <t>Στήλη805</t>
  </si>
  <si>
    <t>Στήλη806</t>
  </si>
  <si>
    <t>Στήλη807</t>
  </si>
  <si>
    <t>Στήλη808</t>
  </si>
  <si>
    <t>Στήλη809</t>
  </si>
  <si>
    <t>Στήλη810</t>
  </si>
  <si>
    <t>Στήλη811</t>
  </si>
  <si>
    <t>Στήλη812</t>
  </si>
  <si>
    <t>Στήλη813</t>
  </si>
  <si>
    <t>Στήλη814</t>
  </si>
  <si>
    <t>Στήλη815</t>
  </si>
  <si>
    <t>Στήλη816</t>
  </si>
  <si>
    <t>Στήλη817</t>
  </si>
  <si>
    <t>Στήλη818</t>
  </si>
  <si>
    <t>Στήλη819</t>
  </si>
  <si>
    <t>Στήλη820</t>
  </si>
  <si>
    <t>Στήλη821</t>
  </si>
  <si>
    <t>Στήλη822</t>
  </si>
  <si>
    <t>Στήλη823</t>
  </si>
  <si>
    <t>Στήλη824</t>
  </si>
  <si>
    <t>Στήλη825</t>
  </si>
  <si>
    <t>Στήλη826</t>
  </si>
  <si>
    <t>Στήλη827</t>
  </si>
  <si>
    <t>Στήλη828</t>
  </si>
  <si>
    <t>Στήλη829</t>
  </si>
  <si>
    <t>Στήλη830</t>
  </si>
  <si>
    <t>Στήλη831</t>
  </si>
  <si>
    <t>Στήλη832</t>
  </si>
  <si>
    <t>Στήλη833</t>
  </si>
  <si>
    <t>Στήλη834</t>
  </si>
  <si>
    <t>Στήλη835</t>
  </si>
  <si>
    <t>Στήλη836</t>
  </si>
  <si>
    <t>Στήλη837</t>
  </si>
  <si>
    <t>Στήλη838</t>
  </si>
  <si>
    <t>Στήλη839</t>
  </si>
  <si>
    <t>Στήλη840</t>
  </si>
  <si>
    <t>Στήλη841</t>
  </si>
  <si>
    <t>Στήλη842</t>
  </si>
  <si>
    <t>Στήλη843</t>
  </si>
  <si>
    <t>Στήλη844</t>
  </si>
  <si>
    <t>Στήλη845</t>
  </si>
  <si>
    <t>Στήλη846</t>
  </si>
  <si>
    <t>Στήλη847</t>
  </si>
  <si>
    <t>Στήλη848</t>
  </si>
  <si>
    <t>Στήλη849</t>
  </si>
  <si>
    <t>Στήλη850</t>
  </si>
  <si>
    <t>Στήλη851</t>
  </si>
  <si>
    <t>Στήλη852</t>
  </si>
  <si>
    <t>Στήλη853</t>
  </si>
  <si>
    <t>Στήλη854</t>
  </si>
  <si>
    <t>Στήλη855</t>
  </si>
  <si>
    <t>Στήλη856</t>
  </si>
  <si>
    <t>Στήλη857</t>
  </si>
  <si>
    <t>Στήλη858</t>
  </si>
  <si>
    <t>Στήλη859</t>
  </si>
  <si>
    <t>Στήλη860</t>
  </si>
  <si>
    <t>Στήλη861</t>
  </si>
  <si>
    <t>Στήλη862</t>
  </si>
  <si>
    <t>Στήλη863</t>
  </si>
  <si>
    <t>Στήλη864</t>
  </si>
  <si>
    <t>Στήλη865</t>
  </si>
  <si>
    <t>Στήλη866</t>
  </si>
  <si>
    <t>Στήλη867</t>
  </si>
  <si>
    <t>Στήλη868</t>
  </si>
  <si>
    <t>Στήλη869</t>
  </si>
  <si>
    <t>Στήλη870</t>
  </si>
  <si>
    <t>Στήλη871</t>
  </si>
  <si>
    <t>Στήλη872</t>
  </si>
  <si>
    <t>Στήλη873</t>
  </si>
  <si>
    <t>Στήλη874</t>
  </si>
  <si>
    <t>Στήλη875</t>
  </si>
  <si>
    <t>Στήλη876</t>
  </si>
  <si>
    <t>Στήλη877</t>
  </si>
  <si>
    <t>Στήλη878</t>
  </si>
  <si>
    <t>Στήλη879</t>
  </si>
  <si>
    <t>Στήλη880</t>
  </si>
  <si>
    <t>Στήλη881</t>
  </si>
  <si>
    <t>Στήλη882</t>
  </si>
  <si>
    <t>Στήλη883</t>
  </si>
  <si>
    <t>Στήλη884</t>
  </si>
  <si>
    <t>Στήλη885</t>
  </si>
  <si>
    <t>Στήλη886</t>
  </si>
  <si>
    <t>Στήλη887</t>
  </si>
  <si>
    <t>Στήλη888</t>
  </si>
  <si>
    <t>Στήλη889</t>
  </si>
  <si>
    <t>Στήλη890</t>
  </si>
  <si>
    <t>Στήλη891</t>
  </si>
  <si>
    <t>Στήλη892</t>
  </si>
  <si>
    <t>Στήλη893</t>
  </si>
  <si>
    <t>Στήλη894</t>
  </si>
  <si>
    <t>Στήλη895</t>
  </si>
  <si>
    <t>Στήλη896</t>
  </si>
  <si>
    <t>Στήλη897</t>
  </si>
  <si>
    <t>Στήλη898</t>
  </si>
  <si>
    <t>Στήλη899</t>
  </si>
  <si>
    <t>Στήλη900</t>
  </si>
  <si>
    <t>Στήλη901</t>
  </si>
  <si>
    <t>Στήλη902</t>
  </si>
  <si>
    <t>Στήλη903</t>
  </si>
  <si>
    <t>Στήλη904</t>
  </si>
  <si>
    <t>Στήλη905</t>
  </si>
  <si>
    <t>Στήλη906</t>
  </si>
  <si>
    <t>Στήλη907</t>
  </si>
  <si>
    <t>Στήλη908</t>
  </si>
  <si>
    <t>Στήλη909</t>
  </si>
  <si>
    <t>Στήλη910</t>
  </si>
  <si>
    <t>Στήλη911</t>
  </si>
  <si>
    <t>Στήλη912</t>
  </si>
  <si>
    <t>Στήλη913</t>
  </si>
  <si>
    <t>Στήλη914</t>
  </si>
  <si>
    <t>Στήλη915</t>
  </si>
  <si>
    <t>Στήλη916</t>
  </si>
  <si>
    <t>Στήλη917</t>
  </si>
  <si>
    <t>Στήλη918</t>
  </si>
  <si>
    <t>Στήλη919</t>
  </si>
  <si>
    <t>Στήλη920</t>
  </si>
  <si>
    <t>Στήλη921</t>
  </si>
  <si>
    <t>Στήλη922</t>
  </si>
  <si>
    <t>Στήλη923</t>
  </si>
  <si>
    <t>Στήλη924</t>
  </si>
  <si>
    <t>Στήλη925</t>
  </si>
  <si>
    <t>Στήλη926</t>
  </si>
  <si>
    <t>Στήλη927</t>
  </si>
  <si>
    <t>Στήλη928</t>
  </si>
  <si>
    <t>Στήλη929</t>
  </si>
  <si>
    <t>Στήλη930</t>
  </si>
  <si>
    <t>Στήλη931</t>
  </si>
  <si>
    <t>Στήλη932</t>
  </si>
  <si>
    <t>Στήλη933</t>
  </si>
  <si>
    <t>Στήλη934</t>
  </si>
  <si>
    <t>Στήλη935</t>
  </si>
  <si>
    <t>Στήλη936</t>
  </si>
  <si>
    <t>Στήλη937</t>
  </si>
  <si>
    <t>Στήλη938</t>
  </si>
  <si>
    <t>Στήλη939</t>
  </si>
  <si>
    <t>Στήλη940</t>
  </si>
  <si>
    <t>Στήλη941</t>
  </si>
  <si>
    <t>Στήλη942</t>
  </si>
  <si>
    <t>Στήλη943</t>
  </si>
  <si>
    <t>Στήλη944</t>
  </si>
  <si>
    <t>Στήλη945</t>
  </si>
  <si>
    <t>Στήλη946</t>
  </si>
  <si>
    <t>Στήλη947</t>
  </si>
  <si>
    <t>Στήλη948</t>
  </si>
  <si>
    <t>Στήλη949</t>
  </si>
  <si>
    <t>Στήλη950</t>
  </si>
  <si>
    <t>Στήλη951</t>
  </si>
  <si>
    <t>Στήλη952</t>
  </si>
  <si>
    <t>Στήλη953</t>
  </si>
  <si>
    <t>Στήλη954</t>
  </si>
  <si>
    <t>Στήλη955</t>
  </si>
  <si>
    <t>Στήλη956</t>
  </si>
  <si>
    <t>Στήλη957</t>
  </si>
  <si>
    <t>Στήλη958</t>
  </si>
  <si>
    <t>Στήλη959</t>
  </si>
  <si>
    <t>Στήλη960</t>
  </si>
  <si>
    <t>Στήλη961</t>
  </si>
  <si>
    <t>Στήλη962</t>
  </si>
  <si>
    <t>Στήλη963</t>
  </si>
  <si>
    <t>Στήλη964</t>
  </si>
  <si>
    <t>Στήλη965</t>
  </si>
  <si>
    <t>Στήλη966</t>
  </si>
  <si>
    <t>Στήλη967</t>
  </si>
  <si>
    <t>Στήλη968</t>
  </si>
  <si>
    <t>Στήλη969</t>
  </si>
  <si>
    <t>Στήλη970</t>
  </si>
  <si>
    <t>Στήλη971</t>
  </si>
  <si>
    <t>Στήλη972</t>
  </si>
  <si>
    <t>Στήλη973</t>
  </si>
  <si>
    <t>Στήλη974</t>
  </si>
  <si>
    <t>Στήλη975</t>
  </si>
  <si>
    <t>Στήλη976</t>
  </si>
  <si>
    <t>Στήλη977</t>
  </si>
  <si>
    <t>Στήλη978</t>
  </si>
  <si>
    <t>Στήλη979</t>
  </si>
  <si>
    <t>Στήλη980</t>
  </si>
  <si>
    <t>Στήλη981</t>
  </si>
  <si>
    <t>Στήλη982</t>
  </si>
  <si>
    <t>Στήλη983</t>
  </si>
  <si>
    <t>Στήλη984</t>
  </si>
  <si>
    <t>Στήλη985</t>
  </si>
  <si>
    <t>Στήλη986</t>
  </si>
  <si>
    <t>Στήλη987</t>
  </si>
  <si>
    <t>Στήλη988</t>
  </si>
  <si>
    <t>Στήλη989</t>
  </si>
  <si>
    <t>Στήλη990</t>
  </si>
  <si>
    <t>Στήλη991</t>
  </si>
  <si>
    <t>Στήλη992</t>
  </si>
  <si>
    <t>Στήλη993</t>
  </si>
  <si>
    <t>Στήλη994</t>
  </si>
  <si>
    <t>Στήλη995</t>
  </si>
  <si>
    <t>Στήλη996</t>
  </si>
  <si>
    <t>Στήλη997</t>
  </si>
  <si>
    <t>Στήλη998</t>
  </si>
  <si>
    <t>Στήλη999</t>
  </si>
  <si>
    <t>Στήλη1000</t>
  </si>
  <si>
    <t>Στήλη1001</t>
  </si>
  <si>
    <t>Στήλη1002</t>
  </si>
  <si>
    <t>Στήλη1003</t>
  </si>
  <si>
    <t>Στήλη1004</t>
  </si>
  <si>
    <t>Στήλη1005</t>
  </si>
  <si>
    <t>Στήλη1006</t>
  </si>
  <si>
    <t>Στήλη1007</t>
  </si>
  <si>
    <t>Στήλη1008</t>
  </si>
  <si>
    <t>Στήλη1009</t>
  </si>
  <si>
    <t>Στήλη1010</t>
  </si>
  <si>
    <t>Στήλη1011</t>
  </si>
  <si>
    <t>Στήλη1012</t>
  </si>
  <si>
    <t>Στήλη1013</t>
  </si>
  <si>
    <t>Στήλη1014</t>
  </si>
  <si>
    <t>Στήλη1015</t>
  </si>
  <si>
    <t>Στήλη1016</t>
  </si>
  <si>
    <t>Στήλη1017</t>
  </si>
  <si>
    <t>Στήλη1018</t>
  </si>
  <si>
    <t>Στήλη1019</t>
  </si>
  <si>
    <t>Στήλη1020</t>
  </si>
  <si>
    <t>Στήλη1021</t>
  </si>
  <si>
    <t>Στήλη1022</t>
  </si>
  <si>
    <t>Στήλη1023</t>
  </si>
  <si>
    <t>Στήλη1024</t>
  </si>
  <si>
    <t>Στήλη1025</t>
  </si>
  <si>
    <t>Στήλη1026</t>
  </si>
  <si>
    <t>Στήλη1027</t>
  </si>
  <si>
    <t>Στήλη1028</t>
  </si>
  <si>
    <t>Στήλη1029</t>
  </si>
  <si>
    <t>Στήλη1030</t>
  </si>
  <si>
    <t>Στήλη1031</t>
  </si>
  <si>
    <t>Στήλη1032</t>
  </si>
  <si>
    <t>Στήλη1033</t>
  </si>
  <si>
    <t>Στήλη1034</t>
  </si>
  <si>
    <t>Στήλη1035</t>
  </si>
  <si>
    <t>Στήλη1036</t>
  </si>
  <si>
    <t>Στήλη1037</t>
  </si>
  <si>
    <t>Στήλη1038</t>
  </si>
  <si>
    <t>Στήλη1039</t>
  </si>
  <si>
    <t>Στήλη1040</t>
  </si>
  <si>
    <t>Στήλη1041</t>
  </si>
  <si>
    <t>Στήλη1042</t>
  </si>
  <si>
    <t>Στήλη1043</t>
  </si>
  <si>
    <t>Στήλη1044</t>
  </si>
  <si>
    <t>Στήλη1045</t>
  </si>
  <si>
    <t>Στήλη1046</t>
  </si>
  <si>
    <t>Στήλη1047</t>
  </si>
  <si>
    <t>Στήλη1048</t>
  </si>
  <si>
    <t>Στήλη1049</t>
  </si>
  <si>
    <t>Στήλη1050</t>
  </si>
  <si>
    <t>Στήλη1051</t>
  </si>
  <si>
    <t>Στήλη1052</t>
  </si>
  <si>
    <t>Στήλη1053</t>
  </si>
  <si>
    <t>Στήλη1054</t>
  </si>
  <si>
    <t>Στήλη1055</t>
  </si>
  <si>
    <t>Στήλη1056</t>
  </si>
  <si>
    <t>Στήλη1057</t>
  </si>
  <si>
    <t>Στήλη1058</t>
  </si>
  <si>
    <t>Στήλη1059</t>
  </si>
  <si>
    <t>Στήλη1060</t>
  </si>
  <si>
    <t>Στήλη1061</t>
  </si>
  <si>
    <t>Στήλη1062</t>
  </si>
  <si>
    <t>Στήλη1063</t>
  </si>
  <si>
    <t>Στήλη1064</t>
  </si>
  <si>
    <t>Στήλη1065</t>
  </si>
  <si>
    <t>Στήλη1066</t>
  </si>
  <si>
    <t>Στήλη1067</t>
  </si>
  <si>
    <t>Στήλη1068</t>
  </si>
  <si>
    <t>Στήλη1069</t>
  </si>
  <si>
    <t>Στήλη1070</t>
  </si>
  <si>
    <t>Στήλη1071</t>
  </si>
  <si>
    <t>Στήλη1072</t>
  </si>
  <si>
    <t>Στήλη1073</t>
  </si>
  <si>
    <t>Στήλη1074</t>
  </si>
  <si>
    <t>Στήλη1075</t>
  </si>
  <si>
    <t>Στήλη1076</t>
  </si>
  <si>
    <t>Στήλη1077</t>
  </si>
  <si>
    <t>Στήλη1078</t>
  </si>
  <si>
    <t>Στήλη1079</t>
  </si>
  <si>
    <t>Στήλη1080</t>
  </si>
  <si>
    <t>Στήλη1081</t>
  </si>
  <si>
    <t>Στήλη1082</t>
  </si>
  <si>
    <t>Στήλη1083</t>
  </si>
  <si>
    <t>Στήλη1084</t>
  </si>
  <si>
    <t>Στήλη1085</t>
  </si>
  <si>
    <t>Στήλη1086</t>
  </si>
  <si>
    <t>Στήλη1087</t>
  </si>
  <si>
    <t>Στήλη1088</t>
  </si>
  <si>
    <t>Στήλη1089</t>
  </si>
  <si>
    <t>Στήλη1090</t>
  </si>
  <si>
    <t>Στήλη1091</t>
  </si>
  <si>
    <t>Στήλη1092</t>
  </si>
  <si>
    <t>Στήλη1093</t>
  </si>
  <si>
    <t>Στήλη1094</t>
  </si>
  <si>
    <t>Στήλη1095</t>
  </si>
  <si>
    <t>Στήλη1096</t>
  </si>
  <si>
    <t>Στήλη1097</t>
  </si>
  <si>
    <t>Στήλη1098</t>
  </si>
  <si>
    <t>Στήλη1099</t>
  </si>
  <si>
    <t>Στήλη1100</t>
  </si>
  <si>
    <t>Στήλη1101</t>
  </si>
  <si>
    <t>Στήλη1102</t>
  </si>
  <si>
    <t>Στήλη1103</t>
  </si>
  <si>
    <t>Στήλη1104</t>
  </si>
  <si>
    <t>Στήλη1105</t>
  </si>
  <si>
    <t>Στήλη1106</t>
  </si>
  <si>
    <t>Στήλη1107</t>
  </si>
  <si>
    <t>Στήλη1108</t>
  </si>
  <si>
    <t>Στήλη1109</t>
  </si>
  <si>
    <t>Στήλη1110</t>
  </si>
  <si>
    <t>Στήλη1111</t>
  </si>
  <si>
    <t>Στήλη1112</t>
  </si>
  <si>
    <t>Στήλη1113</t>
  </si>
  <si>
    <t>Στήλη1114</t>
  </si>
  <si>
    <t>Στήλη1115</t>
  </si>
  <si>
    <t>Στήλη1116</t>
  </si>
  <si>
    <t>Στήλη1117</t>
  </si>
  <si>
    <t>Στήλη1118</t>
  </si>
  <si>
    <t>Στήλη1119</t>
  </si>
  <si>
    <t>Στήλη1120</t>
  </si>
  <si>
    <t>Στήλη1121</t>
  </si>
  <si>
    <t>Στήλη1122</t>
  </si>
  <si>
    <t>Στήλη1123</t>
  </si>
  <si>
    <t>Στήλη1124</t>
  </si>
  <si>
    <t>Στήλη1125</t>
  </si>
  <si>
    <t>Στήλη1126</t>
  </si>
  <si>
    <t>Στήλη1127</t>
  </si>
  <si>
    <t>Στήλη1128</t>
  </si>
  <si>
    <t>Στήλη1129</t>
  </si>
  <si>
    <t>Στήλη1130</t>
  </si>
  <si>
    <t>Στήλη1131</t>
  </si>
  <si>
    <t>Στήλη1132</t>
  </si>
  <si>
    <t>Στήλη1133</t>
  </si>
  <si>
    <t>Στήλη1134</t>
  </si>
  <si>
    <t>Στήλη1135</t>
  </si>
  <si>
    <t>Στήλη1136</t>
  </si>
  <si>
    <t>Στήλη1137</t>
  </si>
  <si>
    <t>Στήλη1138</t>
  </si>
  <si>
    <t>Στήλη1139</t>
  </si>
  <si>
    <t>Στήλη1140</t>
  </si>
  <si>
    <t>Στήλη1141</t>
  </si>
  <si>
    <t>Στήλη1142</t>
  </si>
  <si>
    <t>Στήλη1143</t>
  </si>
  <si>
    <t>Στήλη1144</t>
  </si>
  <si>
    <t>Στήλη1145</t>
  </si>
  <si>
    <t>Στήλη1146</t>
  </si>
  <si>
    <t>Στήλη1147</t>
  </si>
  <si>
    <t>Στήλη1148</t>
  </si>
  <si>
    <t>Στήλη1149</t>
  </si>
  <si>
    <t>Στήλη1150</t>
  </si>
  <si>
    <t>Στήλη1151</t>
  </si>
  <si>
    <t>Στήλη1152</t>
  </si>
  <si>
    <t>Στήλη1153</t>
  </si>
  <si>
    <t>Στήλη1154</t>
  </si>
  <si>
    <t>Στήλη1155</t>
  </si>
  <si>
    <t>Στήλη1156</t>
  </si>
  <si>
    <t>Στήλη1157</t>
  </si>
  <si>
    <t>Στήλη1158</t>
  </si>
  <si>
    <t>Στήλη1159</t>
  </si>
  <si>
    <t>Στήλη1160</t>
  </si>
  <si>
    <t>Στήλη1161</t>
  </si>
  <si>
    <t>Στήλη1162</t>
  </si>
  <si>
    <t>Στήλη1163</t>
  </si>
  <si>
    <t>Στήλη1164</t>
  </si>
  <si>
    <t>Στήλη1165</t>
  </si>
  <si>
    <t>Στήλη1166</t>
  </si>
  <si>
    <t>Στήλη1167</t>
  </si>
  <si>
    <t>Στήλη1168</t>
  </si>
  <si>
    <t>Στήλη1169</t>
  </si>
  <si>
    <t>Στήλη1170</t>
  </si>
  <si>
    <t>Στήλη1171</t>
  </si>
  <si>
    <t>Στήλη1172</t>
  </si>
  <si>
    <t>Στήλη1173</t>
  </si>
  <si>
    <t>Στήλη1174</t>
  </si>
  <si>
    <t>Στήλη1175</t>
  </si>
  <si>
    <t>Στήλη1176</t>
  </si>
  <si>
    <t>Στήλη1177</t>
  </si>
  <si>
    <t>Στήλη1178</t>
  </si>
  <si>
    <t>Στήλη1179</t>
  </si>
  <si>
    <t>Στήλη1180</t>
  </si>
  <si>
    <t>Στήλη1181</t>
  </si>
  <si>
    <t>Στήλη1182</t>
  </si>
  <si>
    <t>Στήλη1183</t>
  </si>
  <si>
    <t>Στήλη1184</t>
  </si>
  <si>
    <t>Στήλη1185</t>
  </si>
  <si>
    <t>Στήλη1186</t>
  </si>
  <si>
    <t>Στήλη1187</t>
  </si>
  <si>
    <t>Στήλη1188</t>
  </si>
  <si>
    <t>Στήλη1189</t>
  </si>
  <si>
    <t>Στήλη1190</t>
  </si>
  <si>
    <t>Στήλη1191</t>
  </si>
  <si>
    <t>Στήλη1192</t>
  </si>
  <si>
    <t>Στήλη1193</t>
  </si>
  <si>
    <t>Στήλη1194</t>
  </si>
  <si>
    <t>Στήλη1195</t>
  </si>
  <si>
    <t>Στήλη1196</t>
  </si>
  <si>
    <t>Στήλη1197</t>
  </si>
  <si>
    <t>Στήλη1198</t>
  </si>
  <si>
    <t>Στήλη1199</t>
  </si>
  <si>
    <t>Στήλη1200</t>
  </si>
  <si>
    <t>Στήλη1201</t>
  </si>
  <si>
    <t>Στήλη1202</t>
  </si>
  <si>
    <t>Στήλη1203</t>
  </si>
  <si>
    <t>Στήλη1204</t>
  </si>
  <si>
    <t>Στήλη1205</t>
  </si>
  <si>
    <t>Στήλη1206</t>
  </si>
  <si>
    <t>Στήλη1207</t>
  </si>
  <si>
    <t>Στήλη1208</t>
  </si>
  <si>
    <t>Στήλη1209</t>
  </si>
  <si>
    <t>Στήλη1210</t>
  </si>
  <si>
    <t>Στήλη1211</t>
  </si>
  <si>
    <t>Στήλη1212</t>
  </si>
  <si>
    <t>Στήλη1213</t>
  </si>
  <si>
    <t>Στήλη1214</t>
  </si>
  <si>
    <t>Στήλη1215</t>
  </si>
  <si>
    <t>Στήλη1216</t>
  </si>
  <si>
    <t>Στήλη1217</t>
  </si>
  <si>
    <t>Στήλη1218</t>
  </si>
  <si>
    <t>Στήλη1219</t>
  </si>
  <si>
    <t>Στήλη1220</t>
  </si>
  <si>
    <t>Στήλη1221</t>
  </si>
  <si>
    <t>Στήλη1222</t>
  </si>
  <si>
    <t>Στήλη1223</t>
  </si>
  <si>
    <t>Στήλη1224</t>
  </si>
  <si>
    <t>Στήλη1225</t>
  </si>
  <si>
    <t>Στήλη1226</t>
  </si>
  <si>
    <t>Στήλη1227</t>
  </si>
  <si>
    <t>Στήλη1228</t>
  </si>
  <si>
    <t>Στήλη1229</t>
  </si>
  <si>
    <t>Στήλη1230</t>
  </si>
  <si>
    <t>Στήλη1231</t>
  </si>
  <si>
    <t>Στήλη1232</t>
  </si>
  <si>
    <t>Στήλη1233</t>
  </si>
  <si>
    <t>Στήλη1234</t>
  </si>
  <si>
    <t>Στήλη1235</t>
  </si>
  <si>
    <t>Στήλη1236</t>
  </si>
  <si>
    <t>Στήλη1237</t>
  </si>
  <si>
    <t>Στήλη1238</t>
  </si>
  <si>
    <t>Στήλη1239</t>
  </si>
  <si>
    <t>Στήλη1240</t>
  </si>
  <si>
    <t>Στήλη1241</t>
  </si>
  <si>
    <t>Στήλη1242</t>
  </si>
  <si>
    <t>Στήλη1243</t>
  </si>
  <si>
    <t>Στήλη1244</t>
  </si>
  <si>
    <t>Στήλη1245</t>
  </si>
  <si>
    <t>Στήλη1246</t>
  </si>
  <si>
    <t>Στήλη1247</t>
  </si>
  <si>
    <t>Στήλη1248</t>
  </si>
  <si>
    <t>Στήλη1249</t>
  </si>
  <si>
    <t>Στήλη1250</t>
  </si>
  <si>
    <t>Στήλη1251</t>
  </si>
  <si>
    <t>Στήλη1252</t>
  </si>
  <si>
    <t>Στήλη1253</t>
  </si>
  <si>
    <t>Στήλη1254</t>
  </si>
  <si>
    <t>Στήλη1255</t>
  </si>
  <si>
    <t>Στήλη1256</t>
  </si>
  <si>
    <t>Στήλη1257</t>
  </si>
  <si>
    <t>Στήλη1258</t>
  </si>
  <si>
    <t>Στήλη1259</t>
  </si>
  <si>
    <t>Στήλη1260</t>
  </si>
  <si>
    <t>Στήλη1261</t>
  </si>
  <si>
    <t>Στήλη1262</t>
  </si>
  <si>
    <t>Στήλη1263</t>
  </si>
  <si>
    <t>Στήλη1264</t>
  </si>
  <si>
    <t>Στήλη1265</t>
  </si>
  <si>
    <t>Στήλη1266</t>
  </si>
  <si>
    <t>Στήλη1267</t>
  </si>
  <si>
    <t>Στήλη1268</t>
  </si>
  <si>
    <t>Στήλη1269</t>
  </si>
  <si>
    <t>Στήλη1270</t>
  </si>
  <si>
    <t>Στήλη1271</t>
  </si>
  <si>
    <t>Στήλη1272</t>
  </si>
  <si>
    <t>Στήλη1273</t>
  </si>
  <si>
    <t>Στήλη1274</t>
  </si>
  <si>
    <t>Στήλη1275</t>
  </si>
  <si>
    <t>Στήλη1276</t>
  </si>
  <si>
    <t>Στήλη1277</t>
  </si>
  <si>
    <t>Στήλη1278</t>
  </si>
  <si>
    <t>Στήλη1279</t>
  </si>
  <si>
    <t>Στήλη1280</t>
  </si>
  <si>
    <t>Στήλη1281</t>
  </si>
  <si>
    <t>Στήλη1282</t>
  </si>
  <si>
    <t>Στήλη1283</t>
  </si>
  <si>
    <t>Στήλη1284</t>
  </si>
  <si>
    <t>Στήλη1285</t>
  </si>
  <si>
    <t>Στήλη1286</t>
  </si>
  <si>
    <t>Στήλη1287</t>
  </si>
  <si>
    <t>Στήλη1288</t>
  </si>
  <si>
    <t>Στήλη1289</t>
  </si>
  <si>
    <t>Στήλη1290</t>
  </si>
  <si>
    <t>Στήλη1291</t>
  </si>
  <si>
    <t>Στήλη1292</t>
  </si>
  <si>
    <t>Στήλη1293</t>
  </si>
  <si>
    <t>Στήλη1294</t>
  </si>
  <si>
    <t>Στήλη1295</t>
  </si>
  <si>
    <t>Στήλη1296</t>
  </si>
  <si>
    <t>Στήλη1297</t>
  </si>
  <si>
    <t>Στήλη1298</t>
  </si>
  <si>
    <t>Στήλη1299</t>
  </si>
  <si>
    <t>Στήλη1300</t>
  </si>
  <si>
    <t>Στήλη1301</t>
  </si>
  <si>
    <t>Στήλη1302</t>
  </si>
  <si>
    <t>Στήλη1303</t>
  </si>
  <si>
    <t>Στήλη1304</t>
  </si>
  <si>
    <t>Στήλη1305</t>
  </si>
  <si>
    <t>Στήλη1306</t>
  </si>
  <si>
    <t>Στήλη1307</t>
  </si>
  <si>
    <t>Στήλη1308</t>
  </si>
  <si>
    <t>Στήλη1309</t>
  </si>
  <si>
    <t>Στήλη1310</t>
  </si>
  <si>
    <t>Στήλη1311</t>
  </si>
  <si>
    <t>Στήλη1312</t>
  </si>
  <si>
    <t>Στήλη1313</t>
  </si>
  <si>
    <t>Στήλη1314</t>
  </si>
  <si>
    <t>Στήλη1315</t>
  </si>
  <si>
    <t>Στήλη1316</t>
  </si>
  <si>
    <t>Στήλη1317</t>
  </si>
  <si>
    <t>Στήλη1318</t>
  </si>
  <si>
    <t>Στήλη1319</t>
  </si>
  <si>
    <t>Στήλη1320</t>
  </si>
  <si>
    <t>Στήλη1321</t>
  </si>
  <si>
    <t>Στήλη1322</t>
  </si>
  <si>
    <t>Στήλη1323</t>
  </si>
  <si>
    <t>Στήλη1324</t>
  </si>
  <si>
    <t>Στήλη1325</t>
  </si>
  <si>
    <t>Στήλη1326</t>
  </si>
  <si>
    <t>Στήλη1327</t>
  </si>
  <si>
    <t>Στήλη1328</t>
  </si>
  <si>
    <t>Στήλη1329</t>
  </si>
  <si>
    <t>Στήλη1330</t>
  </si>
  <si>
    <t>Στήλη1331</t>
  </si>
  <si>
    <t>Στήλη1332</t>
  </si>
  <si>
    <t>Στήλη1333</t>
  </si>
  <si>
    <t>Στήλη1334</t>
  </si>
  <si>
    <t>Στήλη1335</t>
  </si>
  <si>
    <t>Στήλη1336</t>
  </si>
  <si>
    <t>Στήλη1337</t>
  </si>
  <si>
    <t>Στήλη1338</t>
  </si>
  <si>
    <t>Στήλη1339</t>
  </si>
  <si>
    <t>Στήλη1340</t>
  </si>
  <si>
    <t>Στήλη1341</t>
  </si>
  <si>
    <t>Στήλη1342</t>
  </si>
  <si>
    <t>Στήλη1343</t>
  </si>
  <si>
    <t>Στήλη1344</t>
  </si>
  <si>
    <t>Στήλη1345</t>
  </si>
  <si>
    <t>Στήλη1346</t>
  </si>
  <si>
    <t>Στήλη1347</t>
  </si>
  <si>
    <t>Στήλη1348</t>
  </si>
  <si>
    <t>Στήλη1349</t>
  </si>
  <si>
    <t>Στήλη1350</t>
  </si>
  <si>
    <t>Στήλη1351</t>
  </si>
  <si>
    <t>Στήλη1352</t>
  </si>
  <si>
    <t>Στήλη1353</t>
  </si>
  <si>
    <t>Στήλη1354</t>
  </si>
  <si>
    <t>Στήλη1355</t>
  </si>
  <si>
    <t>Στήλη1356</t>
  </si>
  <si>
    <t>Στήλη1357</t>
  </si>
  <si>
    <t>Στήλη1358</t>
  </si>
  <si>
    <t>Στήλη1359</t>
  </si>
  <si>
    <t>Στήλη1360</t>
  </si>
  <si>
    <t>Στήλη1361</t>
  </si>
  <si>
    <t>Στήλη1362</t>
  </si>
  <si>
    <t>Στήλη1363</t>
  </si>
  <si>
    <t>Στήλη1364</t>
  </si>
  <si>
    <t>Στήλη1365</t>
  </si>
  <si>
    <t>Στήλη1366</t>
  </si>
  <si>
    <t>Στήλη1367</t>
  </si>
  <si>
    <t>Στήλη1368</t>
  </si>
  <si>
    <t>Στήλη1369</t>
  </si>
  <si>
    <t>Στήλη1370</t>
  </si>
  <si>
    <t>Στήλη1371</t>
  </si>
  <si>
    <t>Στήλη1372</t>
  </si>
  <si>
    <t>Στήλη1373</t>
  </si>
  <si>
    <t>Στήλη1374</t>
  </si>
  <si>
    <t>Στήλη1375</t>
  </si>
  <si>
    <t>Στήλη1376</t>
  </si>
  <si>
    <t>Στήλη1377</t>
  </si>
  <si>
    <t>Στήλη1378</t>
  </si>
  <si>
    <t>Στήλη1379</t>
  </si>
  <si>
    <t>Στήλη1380</t>
  </si>
  <si>
    <t>Στήλη1381</t>
  </si>
  <si>
    <t>Στήλη1382</t>
  </si>
  <si>
    <t>Στήλη1383</t>
  </si>
  <si>
    <t>Στήλη1384</t>
  </si>
  <si>
    <t>Στήλη1385</t>
  </si>
  <si>
    <t>Στήλη1386</t>
  </si>
  <si>
    <t>Στήλη1387</t>
  </si>
  <si>
    <t>Στήλη1388</t>
  </si>
  <si>
    <t>Στήλη1389</t>
  </si>
  <si>
    <t>Στήλη1390</t>
  </si>
  <si>
    <t>Στήλη1391</t>
  </si>
  <si>
    <t>Στήλη1392</t>
  </si>
  <si>
    <t>Στήλη1393</t>
  </si>
  <si>
    <t>Στήλη1394</t>
  </si>
  <si>
    <t>Στήλη1395</t>
  </si>
  <si>
    <t>Στήλη1396</t>
  </si>
  <si>
    <t>Στήλη1397</t>
  </si>
  <si>
    <t>Στήλη1398</t>
  </si>
  <si>
    <t>Στήλη1399</t>
  </si>
  <si>
    <t>Στήλη1400</t>
  </si>
  <si>
    <t>Στήλη1401</t>
  </si>
  <si>
    <t>Στήλη1402</t>
  </si>
  <si>
    <t>Στήλη1403</t>
  </si>
  <si>
    <t>Στήλη1404</t>
  </si>
  <si>
    <t>Στήλη1405</t>
  </si>
  <si>
    <t>Στήλη1406</t>
  </si>
  <si>
    <t>Στήλη1407</t>
  </si>
  <si>
    <t>Στήλη1408</t>
  </si>
  <si>
    <t>Στήλη1409</t>
  </si>
  <si>
    <t>Στήλη1410</t>
  </si>
  <si>
    <t>Στήλη1411</t>
  </si>
  <si>
    <t>Στήλη1412</t>
  </si>
  <si>
    <t>Στήλη1413</t>
  </si>
  <si>
    <t>Στήλη1414</t>
  </si>
  <si>
    <t>Στήλη1415</t>
  </si>
  <si>
    <t>Στήλη1416</t>
  </si>
  <si>
    <t>Στήλη1417</t>
  </si>
  <si>
    <t>Στήλη1418</t>
  </si>
  <si>
    <t>Στήλη1419</t>
  </si>
  <si>
    <t>Στήλη1420</t>
  </si>
  <si>
    <t>Στήλη1421</t>
  </si>
  <si>
    <t>Στήλη1422</t>
  </si>
  <si>
    <t>Στήλη1423</t>
  </si>
  <si>
    <t>Στήλη1424</t>
  </si>
  <si>
    <t>Στήλη1425</t>
  </si>
  <si>
    <t>Στήλη1426</t>
  </si>
  <si>
    <t>Στήλη1427</t>
  </si>
  <si>
    <t>Στήλη1428</t>
  </si>
  <si>
    <t>Στήλη1429</t>
  </si>
  <si>
    <t>Στήλη1430</t>
  </si>
  <si>
    <t>Στήλη1431</t>
  </si>
  <si>
    <t>Στήλη1432</t>
  </si>
  <si>
    <t>Στήλη1433</t>
  </si>
  <si>
    <t>Στήλη1434</t>
  </si>
  <si>
    <t>Στήλη1435</t>
  </si>
  <si>
    <t>Στήλη1436</t>
  </si>
  <si>
    <t>Στήλη1437</t>
  </si>
  <si>
    <t>Στήλη1438</t>
  </si>
  <si>
    <t>Στήλη1439</t>
  </si>
  <si>
    <t>Στήλη1440</t>
  </si>
  <si>
    <t>Στήλη1441</t>
  </si>
  <si>
    <t>Στήλη1442</t>
  </si>
  <si>
    <t>Στήλη1443</t>
  </si>
  <si>
    <t>Στήλη1444</t>
  </si>
  <si>
    <t>Στήλη1445</t>
  </si>
  <si>
    <t>Στήλη1446</t>
  </si>
  <si>
    <t>Στήλη1447</t>
  </si>
  <si>
    <t>Στήλη1448</t>
  </si>
  <si>
    <t>Στήλη1449</t>
  </si>
  <si>
    <t>Στήλη1450</t>
  </si>
  <si>
    <t>Στήλη1451</t>
  </si>
  <si>
    <t>Στήλη1452</t>
  </si>
  <si>
    <t>Στήλη1453</t>
  </si>
  <si>
    <t>Στήλη1454</t>
  </si>
  <si>
    <t>Στήλη1455</t>
  </si>
  <si>
    <t>Στήλη1456</t>
  </si>
  <si>
    <t>Στήλη1457</t>
  </si>
  <si>
    <t>Στήλη1458</t>
  </si>
  <si>
    <t>Στήλη1459</t>
  </si>
  <si>
    <t>Στήλη1460</t>
  </si>
  <si>
    <t>Στήλη1461</t>
  </si>
  <si>
    <t>Στήλη1462</t>
  </si>
  <si>
    <t>Στήλη1463</t>
  </si>
  <si>
    <t>Στήλη1464</t>
  </si>
  <si>
    <t>Στήλη1465</t>
  </si>
  <si>
    <t>Στήλη1466</t>
  </si>
  <si>
    <t>Στήλη1467</t>
  </si>
  <si>
    <t>Στήλη1468</t>
  </si>
  <si>
    <t>Στήλη1469</t>
  </si>
  <si>
    <t>Στήλη1470</t>
  </si>
  <si>
    <t>Στήλη1471</t>
  </si>
  <si>
    <t>Στήλη1472</t>
  </si>
  <si>
    <t>Στήλη1473</t>
  </si>
  <si>
    <t>Στήλη1474</t>
  </si>
  <si>
    <t>Στήλη1475</t>
  </si>
  <si>
    <t>Στήλη1476</t>
  </si>
  <si>
    <t>Στήλη1477</t>
  </si>
  <si>
    <t>Στήλη1478</t>
  </si>
  <si>
    <t>Στήλη1479</t>
  </si>
  <si>
    <t>Στήλη1480</t>
  </si>
  <si>
    <t>Στήλη1481</t>
  </si>
  <si>
    <t>Στήλη1482</t>
  </si>
  <si>
    <t>Στήλη1483</t>
  </si>
  <si>
    <t>Στήλη1484</t>
  </si>
  <si>
    <t>Στήλη1485</t>
  </si>
  <si>
    <t>Στήλη1486</t>
  </si>
  <si>
    <t>Στήλη1487</t>
  </si>
  <si>
    <t>Στήλη1488</t>
  </si>
  <si>
    <t>Στήλη1489</t>
  </si>
  <si>
    <t>Στήλη1490</t>
  </si>
  <si>
    <t>Στήλη1491</t>
  </si>
  <si>
    <t>Στήλη1492</t>
  </si>
  <si>
    <t>Στήλη1493</t>
  </si>
  <si>
    <t>Στήλη1494</t>
  </si>
  <si>
    <t>Στήλη1495</t>
  </si>
  <si>
    <t>Στήλη1496</t>
  </si>
  <si>
    <t>Στήλη1497</t>
  </si>
  <si>
    <t>Στήλη1498</t>
  </si>
  <si>
    <t>Στήλη1499</t>
  </si>
  <si>
    <t>Στήλη1500</t>
  </si>
  <si>
    <t>Στήλη1501</t>
  </si>
  <si>
    <t>Στήλη1502</t>
  </si>
  <si>
    <t>Στήλη1503</t>
  </si>
  <si>
    <t>Στήλη1504</t>
  </si>
  <si>
    <t>Στήλη1505</t>
  </si>
  <si>
    <t>Στήλη1506</t>
  </si>
  <si>
    <t>Στήλη1507</t>
  </si>
  <si>
    <t>Στήλη1508</t>
  </si>
  <si>
    <t>Στήλη1509</t>
  </si>
  <si>
    <t>Στήλη1510</t>
  </si>
  <si>
    <t>Στήλη1511</t>
  </si>
  <si>
    <t>Στήλη1512</t>
  </si>
  <si>
    <t>Στήλη1513</t>
  </si>
  <si>
    <t>Στήλη1514</t>
  </si>
  <si>
    <t>Στήλη1515</t>
  </si>
  <si>
    <t>Στήλη1516</t>
  </si>
  <si>
    <t>Στήλη1517</t>
  </si>
  <si>
    <t>Στήλη1518</t>
  </si>
  <si>
    <t>Στήλη1519</t>
  </si>
  <si>
    <t>Στήλη1520</t>
  </si>
  <si>
    <t>Στήλη1521</t>
  </si>
  <si>
    <t>Στήλη1522</t>
  </si>
  <si>
    <t>Στήλη1523</t>
  </si>
  <si>
    <t>Στήλη1524</t>
  </si>
  <si>
    <t>Στήλη1525</t>
  </si>
  <si>
    <t>Στήλη1526</t>
  </si>
  <si>
    <t>Στήλη1527</t>
  </si>
  <si>
    <t>Στήλη1528</t>
  </si>
  <si>
    <t>Στήλη1529</t>
  </si>
  <si>
    <t>Στήλη1530</t>
  </si>
  <si>
    <t>Στήλη1531</t>
  </si>
  <si>
    <t>Στήλη1532</t>
  </si>
  <si>
    <t>Στήλη1533</t>
  </si>
  <si>
    <t>Στήλη1534</t>
  </si>
  <si>
    <t>Στήλη1535</t>
  </si>
  <si>
    <t>Στήλη1536</t>
  </si>
  <si>
    <t>Στήλη1537</t>
  </si>
  <si>
    <t>Στήλη1538</t>
  </si>
  <si>
    <t>Στήλη1539</t>
  </si>
  <si>
    <t>Στήλη1540</t>
  </si>
  <si>
    <t>Στήλη1541</t>
  </si>
  <si>
    <t>Στήλη1542</t>
  </si>
  <si>
    <t>Στήλη1543</t>
  </si>
  <si>
    <t>Στήλη1544</t>
  </si>
  <si>
    <t>Στήλη1545</t>
  </si>
  <si>
    <t>Στήλη1546</t>
  </si>
  <si>
    <t>Στήλη1547</t>
  </si>
  <si>
    <t>Στήλη1548</t>
  </si>
  <si>
    <t>Στήλη1549</t>
  </si>
  <si>
    <t>Στήλη1550</t>
  </si>
  <si>
    <t>Στήλη1551</t>
  </si>
  <si>
    <t>Στήλη1552</t>
  </si>
  <si>
    <t>Στήλη1553</t>
  </si>
  <si>
    <t>Στήλη1554</t>
  </si>
  <si>
    <t>Στήλη1555</t>
  </si>
  <si>
    <t>Στήλη1556</t>
  </si>
  <si>
    <t>Στήλη1557</t>
  </si>
  <si>
    <t>Στήλη1558</t>
  </si>
  <si>
    <t>Στήλη1559</t>
  </si>
  <si>
    <t>Στήλη1560</t>
  </si>
  <si>
    <t>Στήλη1561</t>
  </si>
  <si>
    <t>Στήλη1562</t>
  </si>
  <si>
    <t>Στήλη1563</t>
  </si>
  <si>
    <t>Στήλη1564</t>
  </si>
  <si>
    <t>Στήλη1565</t>
  </si>
  <si>
    <t>Στήλη1566</t>
  </si>
  <si>
    <t>Στήλη1567</t>
  </si>
  <si>
    <t>Στήλη1568</t>
  </si>
  <si>
    <t>Στήλη1569</t>
  </si>
  <si>
    <t>Στήλη1570</t>
  </si>
  <si>
    <t>Στήλη1571</t>
  </si>
  <si>
    <t>Στήλη1572</t>
  </si>
  <si>
    <t>Στήλη1573</t>
  </si>
  <si>
    <t>Στήλη1574</t>
  </si>
  <si>
    <t>Στήλη1575</t>
  </si>
  <si>
    <t>Στήλη1576</t>
  </si>
  <si>
    <t>Στήλη1577</t>
  </si>
  <si>
    <t>Στήλη1578</t>
  </si>
  <si>
    <t>Στήλη1579</t>
  </si>
  <si>
    <t>Στήλη1580</t>
  </si>
  <si>
    <t>Στήλη1581</t>
  </si>
  <si>
    <t>Στήλη1582</t>
  </si>
  <si>
    <t>Στήλη1583</t>
  </si>
  <si>
    <t>Στήλη1584</t>
  </si>
  <si>
    <t>Στήλη1585</t>
  </si>
  <si>
    <t>Στήλη1586</t>
  </si>
  <si>
    <t>Στήλη1587</t>
  </si>
  <si>
    <t>Στήλη1588</t>
  </si>
  <si>
    <t>Στήλη1589</t>
  </si>
  <si>
    <t>Στήλη1590</t>
  </si>
  <si>
    <t>Στήλη1591</t>
  </si>
  <si>
    <t>Στήλη1592</t>
  </si>
  <si>
    <t>Στήλη1593</t>
  </si>
  <si>
    <t>Στήλη1594</t>
  </si>
  <si>
    <t>Στήλη1595</t>
  </si>
  <si>
    <t>Στήλη1596</t>
  </si>
  <si>
    <t>Στήλη1597</t>
  </si>
  <si>
    <t>Στήλη1598</t>
  </si>
  <si>
    <t>Στήλη1599</t>
  </si>
  <si>
    <t>Στήλη1600</t>
  </si>
  <si>
    <t>Στήλη1601</t>
  </si>
  <si>
    <t>Στήλη1602</t>
  </si>
  <si>
    <t>Στήλη1603</t>
  </si>
  <si>
    <t>Στήλη1604</t>
  </si>
  <si>
    <t>Στήλη1605</t>
  </si>
  <si>
    <t>Στήλη1606</t>
  </si>
  <si>
    <t>Στήλη1607</t>
  </si>
  <si>
    <t>Στήλη1608</t>
  </si>
  <si>
    <t>Στήλη1609</t>
  </si>
  <si>
    <t>Στήλη1610</t>
  </si>
  <si>
    <t>Στήλη1611</t>
  </si>
  <si>
    <t>Στήλη1612</t>
  </si>
  <si>
    <t>Στήλη1613</t>
  </si>
  <si>
    <t>Στήλη1614</t>
  </si>
  <si>
    <t>Στήλη1615</t>
  </si>
  <si>
    <t>Στήλη1616</t>
  </si>
  <si>
    <t>Στήλη1617</t>
  </si>
  <si>
    <t>Στήλη1618</t>
  </si>
  <si>
    <t>Στήλη1619</t>
  </si>
  <si>
    <t>Στήλη1620</t>
  </si>
  <si>
    <t>Στήλη1621</t>
  </si>
  <si>
    <t>Στήλη1622</t>
  </si>
  <si>
    <t>Στήλη1623</t>
  </si>
  <si>
    <t>Στήλη1624</t>
  </si>
  <si>
    <t>Στήλη1625</t>
  </si>
  <si>
    <t>Στήλη1626</t>
  </si>
  <si>
    <t>Στήλη1627</t>
  </si>
  <si>
    <t>Στήλη1628</t>
  </si>
  <si>
    <t>Στήλη1629</t>
  </si>
  <si>
    <t>Στήλη1630</t>
  </si>
  <si>
    <t>Στήλη1631</t>
  </si>
  <si>
    <t>Στήλη1632</t>
  </si>
  <si>
    <t>Στήλη1633</t>
  </si>
  <si>
    <t>Στήλη1634</t>
  </si>
  <si>
    <t>Στήλη1635</t>
  </si>
  <si>
    <t>Στήλη1636</t>
  </si>
  <si>
    <t>Στήλη1637</t>
  </si>
  <si>
    <t>Στήλη1638</t>
  </si>
  <si>
    <t>Στήλη1639</t>
  </si>
  <si>
    <t>Στήλη1640</t>
  </si>
  <si>
    <t>Στήλη1641</t>
  </si>
  <si>
    <t>Στήλη1642</t>
  </si>
  <si>
    <t>Στήλη1643</t>
  </si>
  <si>
    <t>Στήλη1644</t>
  </si>
  <si>
    <t>Στήλη1645</t>
  </si>
  <si>
    <t>Στήλη1646</t>
  </si>
  <si>
    <t>Στήλη1647</t>
  </si>
  <si>
    <t>Στήλη1648</t>
  </si>
  <si>
    <t>Στήλη1649</t>
  </si>
  <si>
    <t>Στήλη1650</t>
  </si>
  <si>
    <t>Στήλη1651</t>
  </si>
  <si>
    <t>Στήλη1652</t>
  </si>
  <si>
    <t>Στήλη1653</t>
  </si>
  <si>
    <t>Στήλη1654</t>
  </si>
  <si>
    <t>Στήλη1655</t>
  </si>
  <si>
    <t>Στήλη1656</t>
  </si>
  <si>
    <t>Στήλη1657</t>
  </si>
  <si>
    <t>Στήλη1658</t>
  </si>
  <si>
    <t>Στήλη1659</t>
  </si>
  <si>
    <t>Στήλη1660</t>
  </si>
  <si>
    <t>Στήλη1661</t>
  </si>
  <si>
    <t>Στήλη1662</t>
  </si>
  <si>
    <t>Στήλη1663</t>
  </si>
  <si>
    <t>Στήλη1664</t>
  </si>
  <si>
    <t>Στήλη1665</t>
  </si>
  <si>
    <t>Στήλη1666</t>
  </si>
  <si>
    <t>Στήλη1667</t>
  </si>
  <si>
    <t>Στήλη1668</t>
  </si>
  <si>
    <t>Στήλη1669</t>
  </si>
  <si>
    <t>Στήλη1670</t>
  </si>
  <si>
    <t>Στήλη1671</t>
  </si>
  <si>
    <t>Στήλη1672</t>
  </si>
  <si>
    <t>Στήλη1673</t>
  </si>
  <si>
    <t>Στήλη1674</t>
  </si>
  <si>
    <t>Στήλη1675</t>
  </si>
  <si>
    <t>Στήλη1676</t>
  </si>
  <si>
    <t>Στήλη1677</t>
  </si>
  <si>
    <t>Στήλη1678</t>
  </si>
  <si>
    <t>Στήλη1679</t>
  </si>
  <si>
    <t>Στήλη1680</t>
  </si>
  <si>
    <t>Στήλη1681</t>
  </si>
  <si>
    <t>Στήλη1682</t>
  </si>
  <si>
    <t>Στήλη1683</t>
  </si>
  <si>
    <t>Στήλη1684</t>
  </si>
  <si>
    <t>Στήλη1685</t>
  </si>
  <si>
    <t>Στήλη1686</t>
  </si>
  <si>
    <t>Στήλη1687</t>
  </si>
  <si>
    <t>Στήλη1688</t>
  </si>
  <si>
    <t>Στήλη1689</t>
  </si>
  <si>
    <t>Στήλη1690</t>
  </si>
  <si>
    <t>Στήλη1691</t>
  </si>
  <si>
    <t>Στήλη1692</t>
  </si>
  <si>
    <t>Στήλη1693</t>
  </si>
  <si>
    <t>Στήλη1694</t>
  </si>
  <si>
    <t>Στήλη1695</t>
  </si>
  <si>
    <t>Στήλη1696</t>
  </si>
  <si>
    <t>Στήλη1697</t>
  </si>
  <si>
    <t>Στήλη1698</t>
  </si>
  <si>
    <t>Στήλη1699</t>
  </si>
  <si>
    <t>Στήλη1700</t>
  </si>
  <si>
    <t>Στήλη1701</t>
  </si>
  <si>
    <t>Στήλη1702</t>
  </si>
  <si>
    <t>Στήλη1703</t>
  </si>
  <si>
    <t>Στήλη1704</t>
  </si>
  <si>
    <t>Στήλη1705</t>
  </si>
  <si>
    <t>Στήλη1706</t>
  </si>
  <si>
    <t>Στήλη1707</t>
  </si>
  <si>
    <t>Στήλη1708</t>
  </si>
  <si>
    <t>Στήλη1709</t>
  </si>
  <si>
    <t>Στήλη1710</t>
  </si>
  <si>
    <t>Στήλη1711</t>
  </si>
  <si>
    <t>Στήλη1712</t>
  </si>
  <si>
    <t>Στήλη1713</t>
  </si>
  <si>
    <t>Στήλη1714</t>
  </si>
  <si>
    <t>Στήλη1715</t>
  </si>
  <si>
    <t>Στήλη1716</t>
  </si>
  <si>
    <t>Στήλη1717</t>
  </si>
  <si>
    <t>Στήλη1718</t>
  </si>
  <si>
    <t>Στήλη1719</t>
  </si>
  <si>
    <t>Στήλη1720</t>
  </si>
  <si>
    <t>Στήλη1721</t>
  </si>
  <si>
    <t>Στήλη1722</t>
  </si>
  <si>
    <t>Στήλη1723</t>
  </si>
  <si>
    <t>Στήλη1724</t>
  </si>
  <si>
    <t>Στήλη1725</t>
  </si>
  <si>
    <t>Στήλη1726</t>
  </si>
  <si>
    <t>Στήλη1727</t>
  </si>
  <si>
    <t>Στήλη1728</t>
  </si>
  <si>
    <t>Στήλη1729</t>
  </si>
  <si>
    <t>Στήλη1730</t>
  </si>
  <si>
    <t>Στήλη1731</t>
  </si>
  <si>
    <t>Στήλη1732</t>
  </si>
  <si>
    <t>Στήλη1733</t>
  </si>
  <si>
    <t>Στήλη1734</t>
  </si>
  <si>
    <t>Στήλη1735</t>
  </si>
  <si>
    <t>Στήλη1736</t>
  </si>
  <si>
    <t>Στήλη1737</t>
  </si>
  <si>
    <t>Στήλη1738</t>
  </si>
  <si>
    <t>Στήλη1739</t>
  </si>
  <si>
    <t>Στήλη1740</t>
  </si>
  <si>
    <t>Στήλη1741</t>
  </si>
  <si>
    <t>Στήλη1742</t>
  </si>
  <si>
    <t>Στήλη1743</t>
  </si>
  <si>
    <t>Στήλη1744</t>
  </si>
  <si>
    <t>Στήλη1745</t>
  </si>
  <si>
    <t>Στήλη1746</t>
  </si>
  <si>
    <t>Στήλη1747</t>
  </si>
  <si>
    <t>Στήλη1748</t>
  </si>
  <si>
    <t>Στήλη1749</t>
  </si>
  <si>
    <t>Στήλη1750</t>
  </si>
  <si>
    <t>Στήλη1751</t>
  </si>
  <si>
    <t>Στήλη1752</t>
  </si>
  <si>
    <t>Στήλη1753</t>
  </si>
  <si>
    <t>Στήλη1754</t>
  </si>
  <si>
    <t>Στήλη1755</t>
  </si>
  <si>
    <t>Στήλη1756</t>
  </si>
  <si>
    <t>Στήλη1757</t>
  </si>
  <si>
    <t>Στήλη1758</t>
  </si>
  <si>
    <t>Στήλη1759</t>
  </si>
  <si>
    <t>Στήλη1760</t>
  </si>
  <si>
    <t>Στήλη1761</t>
  </si>
  <si>
    <t>Στήλη1762</t>
  </si>
  <si>
    <t>Στήλη1763</t>
  </si>
  <si>
    <t>Στήλη1764</t>
  </si>
  <si>
    <t>Στήλη1765</t>
  </si>
  <si>
    <t>Στήλη1766</t>
  </si>
  <si>
    <t>Στήλη1767</t>
  </si>
  <si>
    <t>Στήλη1768</t>
  </si>
  <si>
    <t>Στήλη1769</t>
  </si>
  <si>
    <t>Στήλη1770</t>
  </si>
  <si>
    <t>Στήλη1771</t>
  </si>
  <si>
    <t>Στήλη1772</t>
  </si>
  <si>
    <t>Στήλη1773</t>
  </si>
  <si>
    <t>Στήλη1774</t>
  </si>
  <si>
    <t>Στήλη1775</t>
  </si>
  <si>
    <t>Στήλη1776</t>
  </si>
  <si>
    <t>Στήλη1777</t>
  </si>
  <si>
    <t>Στήλη1778</t>
  </si>
  <si>
    <t>Στήλη1779</t>
  </si>
  <si>
    <t>Στήλη1780</t>
  </si>
  <si>
    <t>Στήλη1781</t>
  </si>
  <si>
    <t>Στήλη1782</t>
  </si>
  <si>
    <t>Στήλη1783</t>
  </si>
  <si>
    <t>Στήλη1784</t>
  </si>
  <si>
    <t>Στήλη1785</t>
  </si>
  <si>
    <t>Στήλη1786</t>
  </si>
  <si>
    <t>Στήλη1787</t>
  </si>
  <si>
    <t>Στήλη1788</t>
  </si>
  <si>
    <t>Στήλη1789</t>
  </si>
  <si>
    <t>Στήλη1790</t>
  </si>
  <si>
    <t>Στήλη1791</t>
  </si>
  <si>
    <t>Στήλη1792</t>
  </si>
  <si>
    <t>Στήλη1793</t>
  </si>
  <si>
    <t>Στήλη1794</t>
  </si>
  <si>
    <t>Στήλη1795</t>
  </si>
  <si>
    <t>Στήλη1796</t>
  </si>
  <si>
    <t>Στήλη1797</t>
  </si>
  <si>
    <t>Στήλη1798</t>
  </si>
  <si>
    <t>Στήλη1799</t>
  </si>
  <si>
    <t>Στήλη1800</t>
  </si>
  <si>
    <t>Στήλη1801</t>
  </si>
  <si>
    <t>Στήλη1802</t>
  </si>
  <si>
    <t>Στήλη1803</t>
  </si>
  <si>
    <t>Στήλη1804</t>
  </si>
  <si>
    <t>Στήλη1805</t>
  </si>
  <si>
    <t>Στήλη1806</t>
  </si>
  <si>
    <t>Στήλη1807</t>
  </si>
  <si>
    <t>Στήλη1808</t>
  </si>
  <si>
    <t>Στήλη1809</t>
  </si>
  <si>
    <t>Στήλη1810</t>
  </si>
  <si>
    <t>Στήλη1811</t>
  </si>
  <si>
    <t>Στήλη1812</t>
  </si>
  <si>
    <t>Στήλη1813</t>
  </si>
  <si>
    <t>Στήλη1814</t>
  </si>
  <si>
    <t>Στήλη1815</t>
  </si>
  <si>
    <t>Στήλη1816</t>
  </si>
  <si>
    <t>Στήλη1817</t>
  </si>
  <si>
    <t>Στήλη1818</t>
  </si>
  <si>
    <t>Στήλη1819</t>
  </si>
  <si>
    <t>Στήλη1820</t>
  </si>
  <si>
    <t>Στήλη1821</t>
  </si>
  <si>
    <t>Στήλη1822</t>
  </si>
  <si>
    <t>Στήλη1823</t>
  </si>
  <si>
    <t>Στήλη1824</t>
  </si>
  <si>
    <t>Στήλη1825</t>
  </si>
  <si>
    <t>Στήλη1826</t>
  </si>
  <si>
    <t>Στήλη1827</t>
  </si>
  <si>
    <t>Στήλη1828</t>
  </si>
  <si>
    <t>Στήλη1829</t>
  </si>
  <si>
    <t>Στήλη1830</t>
  </si>
  <si>
    <t>Στήλη1831</t>
  </si>
  <si>
    <t>Στήλη1832</t>
  </si>
  <si>
    <t>Στήλη1833</t>
  </si>
  <si>
    <t>Στήλη1834</t>
  </si>
  <si>
    <t>Στήλη1835</t>
  </si>
  <si>
    <t>Στήλη1836</t>
  </si>
  <si>
    <t>Στήλη1837</t>
  </si>
  <si>
    <t>Στήλη1838</t>
  </si>
  <si>
    <t>Στήλη1839</t>
  </si>
  <si>
    <t>Στήλη1840</t>
  </si>
  <si>
    <t>Στήλη1841</t>
  </si>
  <si>
    <t>Στήλη1842</t>
  </si>
  <si>
    <t>Στήλη1843</t>
  </si>
  <si>
    <t>Στήλη1844</t>
  </si>
  <si>
    <t>Στήλη1845</t>
  </si>
  <si>
    <t>Στήλη1846</t>
  </si>
  <si>
    <t>Στήλη1847</t>
  </si>
  <si>
    <t>Στήλη1848</t>
  </si>
  <si>
    <t>Στήλη1849</t>
  </si>
  <si>
    <t>Στήλη1850</t>
  </si>
  <si>
    <t>Στήλη1851</t>
  </si>
  <si>
    <t>Στήλη1852</t>
  </si>
  <si>
    <t>Στήλη1853</t>
  </si>
  <si>
    <t>Στήλη1854</t>
  </si>
  <si>
    <t>Στήλη1855</t>
  </si>
  <si>
    <t>Στήλη1856</t>
  </si>
  <si>
    <t>Στήλη1857</t>
  </si>
  <si>
    <t>Στήλη1858</t>
  </si>
  <si>
    <t>Στήλη1859</t>
  </si>
  <si>
    <t>Στήλη1860</t>
  </si>
  <si>
    <t>Στήλη1861</t>
  </si>
  <si>
    <t>Στήλη1862</t>
  </si>
  <si>
    <t>Στήλη1863</t>
  </si>
  <si>
    <t>Στήλη1864</t>
  </si>
  <si>
    <t>Στήλη1865</t>
  </si>
  <si>
    <t>Στήλη1866</t>
  </si>
  <si>
    <t>Στήλη1867</t>
  </si>
  <si>
    <t>Στήλη1868</t>
  </si>
  <si>
    <t>Στήλη1869</t>
  </si>
  <si>
    <t>Στήλη1870</t>
  </si>
  <si>
    <t>Στήλη1871</t>
  </si>
  <si>
    <t>Στήλη1872</t>
  </si>
  <si>
    <t>Στήλη1873</t>
  </si>
  <si>
    <t>Στήλη1874</t>
  </si>
  <si>
    <t>Στήλη1875</t>
  </si>
  <si>
    <t>Στήλη1876</t>
  </si>
  <si>
    <t>Στήλη1877</t>
  </si>
  <si>
    <t>Στήλη1878</t>
  </si>
  <si>
    <t>Στήλη1879</t>
  </si>
  <si>
    <t>Στήλη1880</t>
  </si>
  <si>
    <t>Στήλη1881</t>
  </si>
  <si>
    <t>Στήλη1882</t>
  </si>
  <si>
    <t>Στήλη1883</t>
  </si>
  <si>
    <t>Στήλη1884</t>
  </si>
  <si>
    <t>Στήλη1885</t>
  </si>
  <si>
    <t>Στήλη1886</t>
  </si>
  <si>
    <t>Στήλη1887</t>
  </si>
  <si>
    <t>Στήλη1888</t>
  </si>
  <si>
    <t>Στήλη1889</t>
  </si>
  <si>
    <t>Στήλη1890</t>
  </si>
  <si>
    <t>Στήλη1891</t>
  </si>
  <si>
    <t>Στήλη1892</t>
  </si>
  <si>
    <t>Στήλη1893</t>
  </si>
  <si>
    <t>Στήλη1894</t>
  </si>
  <si>
    <t>Στήλη1895</t>
  </si>
  <si>
    <t>Στήλη1896</t>
  </si>
  <si>
    <t>Στήλη1897</t>
  </si>
  <si>
    <t>Στήλη1898</t>
  </si>
  <si>
    <t>Στήλη1899</t>
  </si>
  <si>
    <t>Στήλη1900</t>
  </si>
  <si>
    <t>Στήλη1901</t>
  </si>
  <si>
    <t>Στήλη1902</t>
  </si>
  <si>
    <t>Στήλη1903</t>
  </si>
  <si>
    <t>Στήλη1904</t>
  </si>
  <si>
    <t>Στήλη1905</t>
  </si>
  <si>
    <t>Στήλη1906</t>
  </si>
  <si>
    <t>Στήλη1907</t>
  </si>
  <si>
    <t>Στήλη1908</t>
  </si>
  <si>
    <t>Στήλη1909</t>
  </si>
  <si>
    <t>Στήλη1910</t>
  </si>
  <si>
    <t>Στήλη1911</t>
  </si>
  <si>
    <t>Στήλη1912</t>
  </si>
  <si>
    <t>Στήλη1913</t>
  </si>
  <si>
    <t>Στήλη1914</t>
  </si>
  <si>
    <t>Στήλη1915</t>
  </si>
  <si>
    <t>Στήλη1916</t>
  </si>
  <si>
    <t>Στήλη1917</t>
  </si>
  <si>
    <t>Στήλη1918</t>
  </si>
  <si>
    <t>Στήλη1919</t>
  </si>
  <si>
    <t>Στήλη1920</t>
  </si>
  <si>
    <t>Στήλη1921</t>
  </si>
  <si>
    <t>Στήλη1922</t>
  </si>
  <si>
    <t>Στήλη1923</t>
  </si>
  <si>
    <t>Στήλη1924</t>
  </si>
  <si>
    <t>Στήλη1925</t>
  </si>
  <si>
    <t>Στήλη1926</t>
  </si>
  <si>
    <t>Στήλη1927</t>
  </si>
  <si>
    <t>Στήλη1928</t>
  </si>
  <si>
    <t>Στήλη1929</t>
  </si>
  <si>
    <t>Στήλη1930</t>
  </si>
  <si>
    <t>Στήλη1931</t>
  </si>
  <si>
    <t>Στήλη1932</t>
  </si>
  <si>
    <t>Στήλη1933</t>
  </si>
  <si>
    <t>Στήλη1934</t>
  </si>
  <si>
    <t>Στήλη1935</t>
  </si>
  <si>
    <t>Στήλη1936</t>
  </si>
  <si>
    <t>Στήλη1937</t>
  </si>
  <si>
    <t>Στήλη1938</t>
  </si>
  <si>
    <t>Στήλη1939</t>
  </si>
  <si>
    <t>Στήλη1940</t>
  </si>
  <si>
    <t>Στήλη1941</t>
  </si>
  <si>
    <t>Στήλη1942</t>
  </si>
  <si>
    <t>Στήλη1943</t>
  </si>
  <si>
    <t>Στήλη1944</t>
  </si>
  <si>
    <t>Στήλη1945</t>
  </si>
  <si>
    <t>Στήλη1946</t>
  </si>
  <si>
    <t>Στήλη1947</t>
  </si>
  <si>
    <t>Στήλη1948</t>
  </si>
  <si>
    <t>Στήλη1949</t>
  </si>
  <si>
    <t>Στήλη1950</t>
  </si>
  <si>
    <t>Στήλη1951</t>
  </si>
  <si>
    <t>Στήλη1952</t>
  </si>
  <si>
    <t>Στήλη1953</t>
  </si>
  <si>
    <t>Στήλη1954</t>
  </si>
  <si>
    <t>Στήλη1955</t>
  </si>
  <si>
    <t>Στήλη1956</t>
  </si>
  <si>
    <t>Στήλη1957</t>
  </si>
  <si>
    <t>Στήλη1958</t>
  </si>
  <si>
    <t>Στήλη1959</t>
  </si>
  <si>
    <t>Στήλη1960</t>
  </si>
  <si>
    <t>Στήλη1961</t>
  </si>
  <si>
    <t>Στήλη1962</t>
  </si>
  <si>
    <t>Στήλη1963</t>
  </si>
  <si>
    <t>Στήλη1964</t>
  </si>
  <si>
    <t>Στήλη1965</t>
  </si>
  <si>
    <t>Στήλη1966</t>
  </si>
  <si>
    <t>Στήλη1967</t>
  </si>
  <si>
    <t>Στήλη1968</t>
  </si>
  <si>
    <t>Στήλη1969</t>
  </si>
  <si>
    <t>Στήλη1970</t>
  </si>
  <si>
    <t>Στήλη1971</t>
  </si>
  <si>
    <t>Στήλη1972</t>
  </si>
  <si>
    <t>Στήλη1973</t>
  </si>
  <si>
    <t>Στήλη1974</t>
  </si>
  <si>
    <t>Στήλη1975</t>
  </si>
  <si>
    <t>Στήλη1976</t>
  </si>
  <si>
    <t>Στήλη1977</t>
  </si>
  <si>
    <t>Στήλη1978</t>
  </si>
  <si>
    <t>Στήλη1979</t>
  </si>
  <si>
    <t>Στήλη1980</t>
  </si>
  <si>
    <t>Στήλη1981</t>
  </si>
  <si>
    <t>Στήλη1982</t>
  </si>
  <si>
    <t>Στήλη1983</t>
  </si>
  <si>
    <t>Στήλη1984</t>
  </si>
  <si>
    <t>Στήλη1985</t>
  </si>
  <si>
    <t>Στήλη1986</t>
  </si>
  <si>
    <t>Στήλη1987</t>
  </si>
  <si>
    <t>Στήλη1988</t>
  </si>
  <si>
    <t>Στήλη1989</t>
  </si>
  <si>
    <t>Στήλη1990</t>
  </si>
  <si>
    <t>Στήλη1991</t>
  </si>
  <si>
    <t>Στήλη1992</t>
  </si>
  <si>
    <t>Στήλη1993</t>
  </si>
  <si>
    <t>Στήλη1994</t>
  </si>
  <si>
    <t>Στήλη1995</t>
  </si>
  <si>
    <t>Στήλη1996</t>
  </si>
  <si>
    <t>Στήλη1997</t>
  </si>
  <si>
    <t>Στήλη1998</t>
  </si>
  <si>
    <t>Στήλη1999</t>
  </si>
  <si>
    <t>Στήλη2000</t>
  </si>
  <si>
    <t>Στήλη2001</t>
  </si>
  <si>
    <t>Στήλη2002</t>
  </si>
  <si>
    <t>Στήλη2003</t>
  </si>
  <si>
    <t>Στήλη2004</t>
  </si>
  <si>
    <t>Στήλη2005</t>
  </si>
  <si>
    <t>Στήλη2006</t>
  </si>
  <si>
    <t>Στήλη2007</t>
  </si>
  <si>
    <t>Στήλη2008</t>
  </si>
  <si>
    <t>Στήλη2009</t>
  </si>
  <si>
    <t>Στήλη2010</t>
  </si>
  <si>
    <t>Στήλη2011</t>
  </si>
  <si>
    <t>Στήλη2012</t>
  </si>
  <si>
    <t>Στήλη2013</t>
  </si>
  <si>
    <t>Στήλη2014</t>
  </si>
  <si>
    <t>Στήλη2015</t>
  </si>
  <si>
    <t>Στήλη2016</t>
  </si>
  <si>
    <t>Στήλη2017</t>
  </si>
  <si>
    <t>Στήλη2018</t>
  </si>
  <si>
    <t>Στήλη2019</t>
  </si>
  <si>
    <t>Στήλη2020</t>
  </si>
  <si>
    <t>Στήλη2021</t>
  </si>
  <si>
    <t>Στήλη2022</t>
  </si>
  <si>
    <t>Στήλη2023</t>
  </si>
  <si>
    <t>Στήλη2024</t>
  </si>
  <si>
    <t>Στήλη2025</t>
  </si>
  <si>
    <t>Στήλη2026</t>
  </si>
  <si>
    <t>Στήλη2027</t>
  </si>
  <si>
    <t>Στήλη2028</t>
  </si>
  <si>
    <t>Στήλη2029</t>
  </si>
  <si>
    <t>Στήλη2030</t>
  </si>
  <si>
    <t>Στήλη2031</t>
  </si>
  <si>
    <t>Στήλη2032</t>
  </si>
  <si>
    <t>Στήλη2033</t>
  </si>
  <si>
    <t>Στήλη2034</t>
  </si>
  <si>
    <t>Στήλη2035</t>
  </si>
  <si>
    <t>Στήλη2036</t>
  </si>
  <si>
    <t>Στήλη2037</t>
  </si>
  <si>
    <t>Στήλη2038</t>
  </si>
  <si>
    <t>Στήλη2039</t>
  </si>
  <si>
    <t>Στήλη2040</t>
  </si>
  <si>
    <t>Στήλη2041</t>
  </si>
  <si>
    <t>Στήλη2042</t>
  </si>
  <si>
    <t>Στήλη2043</t>
  </si>
  <si>
    <t>Στήλη2044</t>
  </si>
  <si>
    <t>Στήλη2045</t>
  </si>
  <si>
    <t>Στήλη2046</t>
  </si>
  <si>
    <t>Στήλη2047</t>
  </si>
  <si>
    <t>Στήλη2048</t>
  </si>
  <si>
    <t>Στήλη2049</t>
  </si>
  <si>
    <t>Στήλη2050</t>
  </si>
  <si>
    <t>Στήλη2051</t>
  </si>
  <si>
    <t>Στήλη2052</t>
  </si>
  <si>
    <t>Στήλη2053</t>
  </si>
  <si>
    <t>Στήλη2054</t>
  </si>
  <si>
    <t>Στήλη2055</t>
  </si>
  <si>
    <t>Στήλη2056</t>
  </si>
  <si>
    <t>Στήλη2057</t>
  </si>
  <si>
    <t>Στήλη2058</t>
  </si>
  <si>
    <t>Στήλη2059</t>
  </si>
  <si>
    <t>Στήλη2060</t>
  </si>
  <si>
    <t>Στήλη2061</t>
  </si>
  <si>
    <t>Στήλη2062</t>
  </si>
  <si>
    <t>Στήλη2063</t>
  </si>
  <si>
    <t>Στήλη2064</t>
  </si>
  <si>
    <t>Στήλη2065</t>
  </si>
  <si>
    <t>Στήλη2066</t>
  </si>
  <si>
    <t>Στήλη2067</t>
  </si>
  <si>
    <t>Στήλη2068</t>
  </si>
  <si>
    <t>Στήλη2069</t>
  </si>
  <si>
    <t>Στήλη2070</t>
  </si>
  <si>
    <t>Στήλη2071</t>
  </si>
  <si>
    <t>Στήλη2072</t>
  </si>
  <si>
    <t>Στήλη2073</t>
  </si>
  <si>
    <t>Στήλη2074</t>
  </si>
  <si>
    <t>Στήλη2075</t>
  </si>
  <si>
    <t>Στήλη2076</t>
  </si>
  <si>
    <t>Στήλη2077</t>
  </si>
  <si>
    <t>Στήλη2078</t>
  </si>
  <si>
    <t>Στήλη2079</t>
  </si>
  <si>
    <t>Στήλη2080</t>
  </si>
  <si>
    <t>Στήλη2081</t>
  </si>
  <si>
    <t>Στήλη2082</t>
  </si>
  <si>
    <t>Στήλη2083</t>
  </si>
  <si>
    <t>Στήλη2084</t>
  </si>
  <si>
    <t>Στήλη2085</t>
  </si>
  <si>
    <t>Στήλη2086</t>
  </si>
  <si>
    <t>Στήλη2087</t>
  </si>
  <si>
    <t>Στήλη2088</t>
  </si>
  <si>
    <t>Στήλη2089</t>
  </si>
  <si>
    <t>Στήλη2090</t>
  </si>
  <si>
    <t>Στήλη2091</t>
  </si>
  <si>
    <t>Στήλη2092</t>
  </si>
  <si>
    <t>Στήλη2093</t>
  </si>
  <si>
    <t>Στήλη2094</t>
  </si>
  <si>
    <t>Στήλη2095</t>
  </si>
  <si>
    <t>Στήλη2096</t>
  </si>
  <si>
    <t>Στήλη2097</t>
  </si>
  <si>
    <t>Στήλη2098</t>
  </si>
  <si>
    <t>Στήλη2099</t>
  </si>
  <si>
    <t>Στήλη2100</t>
  </si>
  <si>
    <t>Στήλη2101</t>
  </si>
  <si>
    <t>Στήλη2102</t>
  </si>
  <si>
    <t>Στήλη2103</t>
  </si>
  <si>
    <t>Στήλη2104</t>
  </si>
  <si>
    <t>Στήλη2105</t>
  </si>
  <si>
    <t>Στήλη2106</t>
  </si>
  <si>
    <t>Στήλη2107</t>
  </si>
  <si>
    <t>Στήλη2108</t>
  </si>
  <si>
    <t>Στήλη2109</t>
  </si>
  <si>
    <t>Στήλη2110</t>
  </si>
  <si>
    <t>Στήλη2111</t>
  </si>
  <si>
    <t>Στήλη2112</t>
  </si>
  <si>
    <t>Στήλη2113</t>
  </si>
  <si>
    <t>Στήλη2114</t>
  </si>
  <si>
    <t>Στήλη2115</t>
  </si>
  <si>
    <t>Στήλη2116</t>
  </si>
  <si>
    <t>Στήλη2117</t>
  </si>
  <si>
    <t>Στήλη2118</t>
  </si>
  <si>
    <t>Στήλη2119</t>
  </si>
  <si>
    <t>Στήλη2120</t>
  </si>
  <si>
    <t>Στήλη2121</t>
  </si>
  <si>
    <t>Στήλη2122</t>
  </si>
  <si>
    <t>Στήλη2123</t>
  </si>
  <si>
    <t>Στήλη2124</t>
  </si>
  <si>
    <t>Στήλη2125</t>
  </si>
  <si>
    <t>Στήλη2126</t>
  </si>
  <si>
    <t>Στήλη2127</t>
  </si>
  <si>
    <t>Στήλη2128</t>
  </si>
  <si>
    <t>Στήλη2129</t>
  </si>
  <si>
    <t>Στήλη2130</t>
  </si>
  <si>
    <t>Στήλη2131</t>
  </si>
  <si>
    <t>Στήλη2132</t>
  </si>
  <si>
    <t>Στήλη2133</t>
  </si>
  <si>
    <t>Στήλη2134</t>
  </si>
  <si>
    <t>Στήλη2135</t>
  </si>
  <si>
    <t>Στήλη2136</t>
  </si>
  <si>
    <t>Στήλη2137</t>
  </si>
  <si>
    <t>Στήλη2138</t>
  </si>
  <si>
    <t>Στήλη2139</t>
  </si>
  <si>
    <t>Στήλη2140</t>
  </si>
  <si>
    <t>Στήλη2141</t>
  </si>
  <si>
    <t>Στήλη2142</t>
  </si>
  <si>
    <t>Στήλη2143</t>
  </si>
  <si>
    <t>Στήλη2144</t>
  </si>
  <si>
    <t>Στήλη2145</t>
  </si>
  <si>
    <t>Στήλη2146</t>
  </si>
  <si>
    <t>Στήλη2147</t>
  </si>
  <si>
    <t>Στήλη2148</t>
  </si>
  <si>
    <t>Στήλη2149</t>
  </si>
  <si>
    <t>Στήλη2150</t>
  </si>
  <si>
    <t>Στήλη2151</t>
  </si>
  <si>
    <t>Στήλη2152</t>
  </si>
  <si>
    <t>Στήλη2153</t>
  </si>
  <si>
    <t>Στήλη2154</t>
  </si>
  <si>
    <t>Στήλη2155</t>
  </si>
  <si>
    <t>Στήλη2156</t>
  </si>
  <si>
    <t>Στήλη2157</t>
  </si>
  <si>
    <t>Στήλη2158</t>
  </si>
  <si>
    <t>Στήλη2159</t>
  </si>
  <si>
    <t>Στήλη2160</t>
  </si>
  <si>
    <t>Στήλη2161</t>
  </si>
  <si>
    <t>Στήλη2162</t>
  </si>
  <si>
    <t>Στήλη2163</t>
  </si>
  <si>
    <t>Στήλη2164</t>
  </si>
  <si>
    <t>Στήλη2165</t>
  </si>
  <si>
    <t>Στήλη2166</t>
  </si>
  <si>
    <t>Στήλη2167</t>
  </si>
  <si>
    <t>Στήλη2168</t>
  </si>
  <si>
    <t>Στήλη2169</t>
  </si>
  <si>
    <t>Στήλη2170</t>
  </si>
  <si>
    <t>Στήλη2171</t>
  </si>
  <si>
    <t>Στήλη2172</t>
  </si>
  <si>
    <t>Στήλη2173</t>
  </si>
  <si>
    <t>Στήλη2174</t>
  </si>
  <si>
    <t>Στήλη2175</t>
  </si>
  <si>
    <t>Στήλη2176</t>
  </si>
  <si>
    <t>Στήλη2177</t>
  </si>
  <si>
    <t>Στήλη2178</t>
  </si>
  <si>
    <t>Στήλη2179</t>
  </si>
  <si>
    <t>Στήλη2180</t>
  </si>
  <si>
    <t>Στήλη2181</t>
  </si>
  <si>
    <t>Στήλη2182</t>
  </si>
  <si>
    <t>Στήλη2183</t>
  </si>
  <si>
    <t>Στήλη2184</t>
  </si>
  <si>
    <t>Στήλη2185</t>
  </si>
  <si>
    <t>Στήλη2186</t>
  </si>
  <si>
    <t>Στήλη2187</t>
  </si>
  <si>
    <t>Στήλη2188</t>
  </si>
  <si>
    <t>Στήλη2189</t>
  </si>
  <si>
    <t>Στήλη2190</t>
  </si>
  <si>
    <t>Στήλη2191</t>
  </si>
  <si>
    <t>Στήλη2192</t>
  </si>
  <si>
    <t>Στήλη2193</t>
  </si>
  <si>
    <t>Στήλη2194</t>
  </si>
  <si>
    <t>Στήλη2195</t>
  </si>
  <si>
    <t>Στήλη2196</t>
  </si>
  <si>
    <t>Στήλη2197</t>
  </si>
  <si>
    <t>Στήλη2198</t>
  </si>
  <si>
    <t>Στήλη2199</t>
  </si>
  <si>
    <t>Στήλη2200</t>
  </si>
  <si>
    <t>Στήλη2201</t>
  </si>
  <si>
    <t>Στήλη2202</t>
  </si>
  <si>
    <t>Στήλη2203</t>
  </si>
  <si>
    <t>Στήλη2204</t>
  </si>
  <si>
    <t>Στήλη2205</t>
  </si>
  <si>
    <t>Στήλη2206</t>
  </si>
  <si>
    <t>Στήλη2207</t>
  </si>
  <si>
    <t>Στήλη2208</t>
  </si>
  <si>
    <t>Στήλη2209</t>
  </si>
  <si>
    <t>Στήλη2210</t>
  </si>
  <si>
    <t>Στήλη2211</t>
  </si>
  <si>
    <t>Στήλη2212</t>
  </si>
  <si>
    <t>Στήλη2213</t>
  </si>
  <si>
    <t>Στήλη2214</t>
  </si>
  <si>
    <t>Στήλη2215</t>
  </si>
  <si>
    <t>Στήλη2216</t>
  </si>
  <si>
    <t>Στήλη2217</t>
  </si>
  <si>
    <t>Στήλη2218</t>
  </si>
  <si>
    <t>Στήλη2219</t>
  </si>
  <si>
    <t>Στήλη2220</t>
  </si>
  <si>
    <t>Στήλη2221</t>
  </si>
  <si>
    <t>Στήλη2222</t>
  </si>
  <si>
    <t>Στήλη2223</t>
  </si>
  <si>
    <t>Στήλη2224</t>
  </si>
  <si>
    <t>Στήλη2225</t>
  </si>
  <si>
    <t>Στήλη2226</t>
  </si>
  <si>
    <t>Στήλη2227</t>
  </si>
  <si>
    <t>Στήλη2228</t>
  </si>
  <si>
    <t>Στήλη2229</t>
  </si>
  <si>
    <t>Στήλη2230</t>
  </si>
  <si>
    <t>Στήλη2231</t>
  </si>
  <si>
    <t>Στήλη2232</t>
  </si>
  <si>
    <t>Στήλη2233</t>
  </si>
  <si>
    <t>Στήλη2234</t>
  </si>
  <si>
    <t>Στήλη2235</t>
  </si>
  <si>
    <t>Στήλη2236</t>
  </si>
  <si>
    <t>Στήλη2237</t>
  </si>
  <si>
    <t>Στήλη2238</t>
  </si>
  <si>
    <t>Στήλη2239</t>
  </si>
  <si>
    <t>Στήλη2240</t>
  </si>
  <si>
    <t>Στήλη2241</t>
  </si>
  <si>
    <t>Στήλη2242</t>
  </si>
  <si>
    <t>Στήλη2243</t>
  </si>
  <si>
    <t>Στήλη2244</t>
  </si>
  <si>
    <t>Στήλη2245</t>
  </si>
  <si>
    <t>Στήλη2246</t>
  </si>
  <si>
    <t>Στήλη2247</t>
  </si>
  <si>
    <t>Στήλη2248</t>
  </si>
  <si>
    <t>Στήλη2249</t>
  </si>
  <si>
    <t>Στήλη2250</t>
  </si>
  <si>
    <t>Στήλη2251</t>
  </si>
  <si>
    <t>Στήλη2252</t>
  </si>
  <si>
    <t>Στήλη2253</t>
  </si>
  <si>
    <t>Στήλη2254</t>
  </si>
  <si>
    <t>Στήλη2255</t>
  </si>
  <si>
    <t>Στήλη2256</t>
  </si>
  <si>
    <t>Στήλη2257</t>
  </si>
  <si>
    <t>Στήλη2258</t>
  </si>
  <si>
    <t>Στήλη2259</t>
  </si>
  <si>
    <t>Στήλη2260</t>
  </si>
  <si>
    <t>Στήλη2261</t>
  </si>
  <si>
    <t>Στήλη2262</t>
  </si>
  <si>
    <t>Στήλη2263</t>
  </si>
  <si>
    <t>Στήλη2264</t>
  </si>
  <si>
    <t>Στήλη2265</t>
  </si>
  <si>
    <t>Στήλη2266</t>
  </si>
  <si>
    <t>Στήλη2267</t>
  </si>
  <si>
    <t>Στήλη2268</t>
  </si>
  <si>
    <t>Στήλη2269</t>
  </si>
  <si>
    <t>Στήλη2270</t>
  </si>
  <si>
    <t>Στήλη2271</t>
  </si>
  <si>
    <t>Στήλη2272</t>
  </si>
  <si>
    <t>Στήλη2273</t>
  </si>
  <si>
    <t>Στήλη2274</t>
  </si>
  <si>
    <t>Στήλη2275</t>
  </si>
  <si>
    <t>Στήλη2276</t>
  </si>
  <si>
    <t>Στήλη2277</t>
  </si>
  <si>
    <t>Στήλη2278</t>
  </si>
  <si>
    <t>Στήλη2279</t>
  </si>
  <si>
    <t>Στήλη2280</t>
  </si>
  <si>
    <t>Στήλη2281</t>
  </si>
  <si>
    <t>Στήλη2282</t>
  </si>
  <si>
    <t>Στήλη2283</t>
  </si>
  <si>
    <t>Στήλη2284</t>
  </si>
  <si>
    <t>Στήλη2285</t>
  </si>
  <si>
    <t>Στήλη2286</t>
  </si>
  <si>
    <t>Στήλη2287</t>
  </si>
  <si>
    <t>Στήλη2288</t>
  </si>
  <si>
    <t>Στήλη2289</t>
  </si>
  <si>
    <t>Στήλη2290</t>
  </si>
  <si>
    <t>Στήλη2291</t>
  </si>
  <si>
    <t>Στήλη2292</t>
  </si>
  <si>
    <t>Στήλη2293</t>
  </si>
  <si>
    <t>Στήλη2294</t>
  </si>
  <si>
    <t>Στήλη2295</t>
  </si>
  <si>
    <t>Στήλη2296</t>
  </si>
  <si>
    <t>Στήλη2297</t>
  </si>
  <si>
    <t>Στήλη2298</t>
  </si>
  <si>
    <t>Στήλη2299</t>
  </si>
  <si>
    <t>Στήλη2300</t>
  </si>
  <si>
    <t>Στήλη2301</t>
  </si>
  <si>
    <t>Στήλη2302</t>
  </si>
  <si>
    <t>Στήλη2303</t>
  </si>
  <si>
    <t>Στήλη2304</t>
  </si>
  <si>
    <t>Στήλη2305</t>
  </si>
  <si>
    <t>Στήλη2306</t>
  </si>
  <si>
    <t>Στήλη2307</t>
  </si>
  <si>
    <t>Στήλη2308</t>
  </si>
  <si>
    <t>Στήλη2309</t>
  </si>
  <si>
    <t>Στήλη2310</t>
  </si>
  <si>
    <t>Στήλη2311</t>
  </si>
  <si>
    <t>Στήλη2312</t>
  </si>
  <si>
    <t>Στήλη2313</t>
  </si>
  <si>
    <t>Στήλη2314</t>
  </si>
  <si>
    <t>Στήλη2315</t>
  </si>
  <si>
    <t>Στήλη2316</t>
  </si>
  <si>
    <t>Στήλη2317</t>
  </si>
  <si>
    <t>Στήλη2318</t>
  </si>
  <si>
    <t>Στήλη2319</t>
  </si>
  <si>
    <t>Στήλη2320</t>
  </si>
  <si>
    <t>Στήλη2321</t>
  </si>
  <si>
    <t>Στήλη2322</t>
  </si>
  <si>
    <t>Στήλη2323</t>
  </si>
  <si>
    <t>Στήλη2324</t>
  </si>
  <si>
    <t>Στήλη2325</t>
  </si>
  <si>
    <t>Στήλη2326</t>
  </si>
  <si>
    <t>Στήλη2327</t>
  </si>
  <si>
    <t>Στήλη2328</t>
  </si>
  <si>
    <t>Στήλη2329</t>
  </si>
  <si>
    <t>Στήλη2330</t>
  </si>
  <si>
    <t>Στήλη2331</t>
  </si>
  <si>
    <t>Στήλη2332</t>
  </si>
  <si>
    <t>Στήλη2333</t>
  </si>
  <si>
    <t>Στήλη2334</t>
  </si>
  <si>
    <t>Στήλη2335</t>
  </si>
  <si>
    <t>Στήλη2336</t>
  </si>
  <si>
    <t>Στήλη2337</t>
  </si>
  <si>
    <t>Στήλη2338</t>
  </si>
  <si>
    <t>Στήλη2339</t>
  </si>
  <si>
    <t>Στήλη2340</t>
  </si>
  <si>
    <t>Στήλη2341</t>
  </si>
  <si>
    <t>Στήλη2342</t>
  </si>
  <si>
    <t>Στήλη2343</t>
  </si>
  <si>
    <t>Στήλη2344</t>
  </si>
  <si>
    <t>Στήλη2345</t>
  </si>
  <si>
    <t>Στήλη2346</t>
  </si>
  <si>
    <t>Στήλη2347</t>
  </si>
  <si>
    <t>Στήλη2348</t>
  </si>
  <si>
    <t>Στήλη2349</t>
  </si>
  <si>
    <t>Στήλη2350</t>
  </si>
  <si>
    <t>Στήλη2351</t>
  </si>
  <si>
    <t>Στήλη2352</t>
  </si>
  <si>
    <t>Στήλη2353</t>
  </si>
  <si>
    <t>Στήλη2354</t>
  </si>
  <si>
    <t>Στήλη2355</t>
  </si>
  <si>
    <t>Στήλη2356</t>
  </si>
  <si>
    <t>Στήλη2357</t>
  </si>
  <si>
    <t>Στήλη2358</t>
  </si>
  <si>
    <t>Στήλη2359</t>
  </si>
  <si>
    <t>Στήλη2360</t>
  </si>
  <si>
    <t>Στήλη2361</t>
  </si>
  <si>
    <t>Στήλη2362</t>
  </si>
  <si>
    <t>Στήλη2363</t>
  </si>
  <si>
    <t>Στήλη2364</t>
  </si>
  <si>
    <t>Στήλη2365</t>
  </si>
  <si>
    <t>Στήλη2366</t>
  </si>
  <si>
    <t>Στήλη2367</t>
  </si>
  <si>
    <t>Στήλη2368</t>
  </si>
  <si>
    <t>Στήλη2369</t>
  </si>
  <si>
    <t>Στήλη2370</t>
  </si>
  <si>
    <t>Στήλη2371</t>
  </si>
  <si>
    <t>Στήλη2372</t>
  </si>
  <si>
    <t>Στήλη2373</t>
  </si>
  <si>
    <t>Στήλη2374</t>
  </si>
  <si>
    <t>Στήλη2375</t>
  </si>
  <si>
    <t>Στήλη2376</t>
  </si>
  <si>
    <t>Στήλη2377</t>
  </si>
  <si>
    <t>Στήλη2378</t>
  </si>
  <si>
    <t>Στήλη2379</t>
  </si>
  <si>
    <t>Στήλη2380</t>
  </si>
  <si>
    <t>Στήλη2381</t>
  </si>
  <si>
    <t>Στήλη2382</t>
  </si>
  <si>
    <t>Στήλη2383</t>
  </si>
  <si>
    <t>Στήλη2384</t>
  </si>
  <si>
    <t>Στήλη2385</t>
  </si>
  <si>
    <t>Στήλη2386</t>
  </si>
  <si>
    <t>Στήλη2387</t>
  </si>
  <si>
    <t>Στήλη2388</t>
  </si>
  <si>
    <t>Στήλη2389</t>
  </si>
  <si>
    <t>Στήλη2390</t>
  </si>
  <si>
    <t>Στήλη2391</t>
  </si>
  <si>
    <t>Στήλη2392</t>
  </si>
  <si>
    <t>Στήλη2393</t>
  </si>
  <si>
    <t>Στήλη2394</t>
  </si>
  <si>
    <t>Στήλη2395</t>
  </si>
  <si>
    <t>Στήλη2396</t>
  </si>
  <si>
    <t>Στήλη2397</t>
  </si>
  <si>
    <t>Στήλη2398</t>
  </si>
  <si>
    <t>Στήλη2399</t>
  </si>
  <si>
    <t>Στήλη2400</t>
  </si>
  <si>
    <t>Στήλη2401</t>
  </si>
  <si>
    <t>Στήλη2402</t>
  </si>
  <si>
    <t>Στήλη2403</t>
  </si>
  <si>
    <t>Στήλη2404</t>
  </si>
  <si>
    <t>Στήλη2405</t>
  </si>
  <si>
    <t>Στήλη2406</t>
  </si>
  <si>
    <t>Στήλη2407</t>
  </si>
  <si>
    <t>Στήλη2408</t>
  </si>
  <si>
    <t>Στήλη2409</t>
  </si>
  <si>
    <t>Στήλη2410</t>
  </si>
  <si>
    <t>Στήλη2411</t>
  </si>
  <si>
    <t>Στήλη2412</t>
  </si>
  <si>
    <t>Στήλη2413</t>
  </si>
  <si>
    <t>Στήλη2414</t>
  </si>
  <si>
    <t>Στήλη2415</t>
  </si>
  <si>
    <t>Στήλη2416</t>
  </si>
  <si>
    <t>Στήλη2417</t>
  </si>
  <si>
    <t>Στήλη2418</t>
  </si>
  <si>
    <t>Στήλη2419</t>
  </si>
  <si>
    <t>Στήλη2420</t>
  </si>
  <si>
    <t>Στήλη2421</t>
  </si>
  <si>
    <t>Στήλη2422</t>
  </si>
  <si>
    <t>Στήλη2423</t>
  </si>
  <si>
    <t>Στήλη2424</t>
  </si>
  <si>
    <t>Στήλη2425</t>
  </si>
  <si>
    <t>Στήλη2426</t>
  </si>
  <si>
    <t>Στήλη2427</t>
  </si>
  <si>
    <t>Στήλη2428</t>
  </si>
  <si>
    <t>Στήλη2429</t>
  </si>
  <si>
    <t>Στήλη2430</t>
  </si>
  <si>
    <t>Στήλη2431</t>
  </si>
  <si>
    <t>Στήλη2432</t>
  </si>
  <si>
    <t>Στήλη2433</t>
  </si>
  <si>
    <t>Στήλη2434</t>
  </si>
  <si>
    <t>Στήλη2435</t>
  </si>
  <si>
    <t>Στήλη2436</t>
  </si>
  <si>
    <t>Στήλη2437</t>
  </si>
  <si>
    <t>Στήλη2438</t>
  </si>
  <si>
    <t>Στήλη2439</t>
  </si>
  <si>
    <t>Στήλη2440</t>
  </si>
  <si>
    <t>Στήλη2441</t>
  </si>
  <si>
    <t>Στήλη2442</t>
  </si>
  <si>
    <t>Στήλη2443</t>
  </si>
  <si>
    <t>Στήλη2444</t>
  </si>
  <si>
    <t>Στήλη2445</t>
  </si>
  <si>
    <t>Στήλη2446</t>
  </si>
  <si>
    <t>Στήλη2447</t>
  </si>
  <si>
    <t>Στήλη2448</t>
  </si>
  <si>
    <t>Στήλη2449</t>
  </si>
  <si>
    <t>Στήλη2450</t>
  </si>
  <si>
    <t>Στήλη2451</t>
  </si>
  <si>
    <t>Στήλη2452</t>
  </si>
  <si>
    <t>Στήλη2453</t>
  </si>
  <si>
    <t>Στήλη2454</t>
  </si>
  <si>
    <t>Στήλη2455</t>
  </si>
  <si>
    <t>Στήλη2456</t>
  </si>
  <si>
    <t>Στήλη2457</t>
  </si>
  <si>
    <t>Στήλη2458</t>
  </si>
  <si>
    <t>Στήλη2459</t>
  </si>
  <si>
    <t>Στήλη2460</t>
  </si>
  <si>
    <t>Στήλη2461</t>
  </si>
  <si>
    <t>Στήλη2462</t>
  </si>
  <si>
    <t>Στήλη2463</t>
  </si>
  <si>
    <t>Στήλη2464</t>
  </si>
  <si>
    <t>Στήλη2465</t>
  </si>
  <si>
    <t>Στήλη2466</t>
  </si>
  <si>
    <t>Στήλη2467</t>
  </si>
  <si>
    <t>Στήλη2468</t>
  </si>
  <si>
    <t>Στήλη2469</t>
  </si>
  <si>
    <t>Στήλη2470</t>
  </si>
  <si>
    <t>Στήλη2471</t>
  </si>
  <si>
    <t>Στήλη2472</t>
  </si>
  <si>
    <t>Στήλη2473</t>
  </si>
  <si>
    <t>Στήλη2474</t>
  </si>
  <si>
    <t>Στήλη2475</t>
  </si>
  <si>
    <t>Στήλη2476</t>
  </si>
  <si>
    <t>Στήλη2477</t>
  </si>
  <si>
    <t>Στήλη2478</t>
  </si>
  <si>
    <t>Στήλη2479</t>
  </si>
  <si>
    <t>Στήλη2480</t>
  </si>
  <si>
    <t>Στήλη2481</t>
  </si>
  <si>
    <t>Στήλη2482</t>
  </si>
  <si>
    <t>Στήλη2483</t>
  </si>
  <si>
    <t>Στήλη2484</t>
  </si>
  <si>
    <t>Στήλη2485</t>
  </si>
  <si>
    <t>Στήλη2486</t>
  </si>
  <si>
    <t>Στήλη2487</t>
  </si>
  <si>
    <t>Στήλη2488</t>
  </si>
  <si>
    <t>Στήλη2489</t>
  </si>
  <si>
    <t>Στήλη2490</t>
  </si>
  <si>
    <t>Στήλη2491</t>
  </si>
  <si>
    <t>Στήλη2492</t>
  </si>
  <si>
    <t>Στήλη2493</t>
  </si>
  <si>
    <t>Στήλη2494</t>
  </si>
  <si>
    <t>Στήλη2495</t>
  </si>
  <si>
    <t>Στήλη2496</t>
  </si>
  <si>
    <t>Στήλη2497</t>
  </si>
  <si>
    <t>Στήλη2498</t>
  </si>
  <si>
    <t>Στήλη2499</t>
  </si>
  <si>
    <t>Στήλη2500</t>
  </si>
  <si>
    <t>Στήλη2501</t>
  </si>
  <si>
    <t>Στήλη2502</t>
  </si>
  <si>
    <t>Στήλη2503</t>
  </si>
  <si>
    <t>Στήλη2504</t>
  </si>
  <si>
    <t>Στήλη2505</t>
  </si>
  <si>
    <t>Στήλη2506</t>
  </si>
  <si>
    <t>Στήλη2507</t>
  </si>
  <si>
    <t>Στήλη2508</t>
  </si>
  <si>
    <t>Στήλη2509</t>
  </si>
  <si>
    <t>Στήλη2510</t>
  </si>
  <si>
    <t>Στήλη2511</t>
  </si>
  <si>
    <t>Στήλη2512</t>
  </si>
  <si>
    <t>Στήλη2513</t>
  </si>
  <si>
    <t>Στήλη2514</t>
  </si>
  <si>
    <t>Στήλη2515</t>
  </si>
  <si>
    <t>Στήλη2516</t>
  </si>
  <si>
    <t>Στήλη2517</t>
  </si>
  <si>
    <t>Στήλη2518</t>
  </si>
  <si>
    <t>Στήλη2519</t>
  </si>
  <si>
    <t>Στήλη2520</t>
  </si>
  <si>
    <t>Στήλη2521</t>
  </si>
  <si>
    <t>Στήλη2522</t>
  </si>
  <si>
    <t>Στήλη2523</t>
  </si>
  <si>
    <t>Στήλη2524</t>
  </si>
  <si>
    <t>Στήλη2525</t>
  </si>
  <si>
    <t>Στήλη2526</t>
  </si>
  <si>
    <t>Στήλη2527</t>
  </si>
  <si>
    <t>Στήλη2528</t>
  </si>
  <si>
    <t>Στήλη2529</t>
  </si>
  <si>
    <t>Στήλη2530</t>
  </si>
  <si>
    <t>Στήλη2531</t>
  </si>
  <si>
    <t>Στήλη2532</t>
  </si>
  <si>
    <t>Στήλη2533</t>
  </si>
  <si>
    <t>Στήλη2534</t>
  </si>
  <si>
    <t>Στήλη2535</t>
  </si>
  <si>
    <t>Στήλη2536</t>
  </si>
  <si>
    <t>Στήλη2537</t>
  </si>
  <si>
    <t>Στήλη2538</t>
  </si>
  <si>
    <t>Στήλη2539</t>
  </si>
  <si>
    <t>Στήλη2540</t>
  </si>
  <si>
    <t>Στήλη2541</t>
  </si>
  <si>
    <t>Στήλη2542</t>
  </si>
  <si>
    <t>Στήλη2543</t>
  </si>
  <si>
    <t>Στήλη2544</t>
  </si>
  <si>
    <t>Στήλη2545</t>
  </si>
  <si>
    <t>Στήλη2546</t>
  </si>
  <si>
    <t>Στήλη2547</t>
  </si>
  <si>
    <t>Στήλη2548</t>
  </si>
  <si>
    <t>Στήλη2549</t>
  </si>
  <si>
    <t>Στήλη2550</t>
  </si>
  <si>
    <t>Στήλη2551</t>
  </si>
  <si>
    <t>Στήλη2552</t>
  </si>
  <si>
    <t>Στήλη2553</t>
  </si>
  <si>
    <t>Στήλη2554</t>
  </si>
  <si>
    <t>Στήλη2555</t>
  </si>
  <si>
    <t>Στήλη2556</t>
  </si>
  <si>
    <t>Στήλη2557</t>
  </si>
  <si>
    <t>Στήλη2558</t>
  </si>
  <si>
    <t>Στήλη2559</t>
  </si>
  <si>
    <t>Στήλη2560</t>
  </si>
  <si>
    <t>Στήλη2561</t>
  </si>
  <si>
    <t>Στήλη2562</t>
  </si>
  <si>
    <t>Στήλη2563</t>
  </si>
  <si>
    <t>Στήλη2564</t>
  </si>
  <si>
    <t>Στήλη2565</t>
  </si>
  <si>
    <t>Στήλη2566</t>
  </si>
  <si>
    <t>Στήλη2567</t>
  </si>
  <si>
    <t>Στήλη2568</t>
  </si>
  <si>
    <t>Στήλη2569</t>
  </si>
  <si>
    <t>Στήλη2570</t>
  </si>
  <si>
    <t>Στήλη2571</t>
  </si>
  <si>
    <t>Στήλη2572</t>
  </si>
  <si>
    <t>Στήλη2573</t>
  </si>
  <si>
    <t>Στήλη2574</t>
  </si>
  <si>
    <t>Στήλη2575</t>
  </si>
  <si>
    <t>Στήλη2576</t>
  </si>
  <si>
    <t>Στήλη2577</t>
  </si>
  <si>
    <t>Στήλη2578</t>
  </si>
  <si>
    <t>Στήλη2579</t>
  </si>
  <si>
    <t>Στήλη2580</t>
  </si>
  <si>
    <t>Στήλη2581</t>
  </si>
  <si>
    <t>Στήλη2582</t>
  </si>
  <si>
    <t>Στήλη2583</t>
  </si>
  <si>
    <t>Στήλη2584</t>
  </si>
  <si>
    <t>Στήλη2585</t>
  </si>
  <si>
    <t>Στήλη2586</t>
  </si>
  <si>
    <t>Στήλη2587</t>
  </si>
  <si>
    <t>Στήλη2588</t>
  </si>
  <si>
    <t>Στήλη2589</t>
  </si>
  <si>
    <t>Στήλη2590</t>
  </si>
  <si>
    <t>Στήλη2591</t>
  </si>
  <si>
    <t>Στήλη2592</t>
  </si>
  <si>
    <t>Στήλη2593</t>
  </si>
  <si>
    <t>Στήλη2594</t>
  </si>
  <si>
    <t>Στήλη2595</t>
  </si>
  <si>
    <t>Στήλη2596</t>
  </si>
  <si>
    <t>Στήλη2597</t>
  </si>
  <si>
    <t>Στήλη2598</t>
  </si>
  <si>
    <t>Στήλη2599</t>
  </si>
  <si>
    <t>Στήλη2600</t>
  </si>
  <si>
    <t>Στήλη2601</t>
  </si>
  <si>
    <t>Στήλη2602</t>
  </si>
  <si>
    <t>Στήλη2603</t>
  </si>
  <si>
    <t>Στήλη2604</t>
  </si>
  <si>
    <t>Στήλη2605</t>
  </si>
  <si>
    <t>Στήλη2606</t>
  </si>
  <si>
    <t>Στήλη2607</t>
  </si>
  <si>
    <t>Στήλη2608</t>
  </si>
  <si>
    <t>Στήλη2609</t>
  </si>
  <si>
    <t>Στήλη2610</t>
  </si>
  <si>
    <t>Στήλη2611</t>
  </si>
  <si>
    <t>Στήλη2612</t>
  </si>
  <si>
    <t>Στήλη2613</t>
  </si>
  <si>
    <t>Στήλη2614</t>
  </si>
  <si>
    <t>Στήλη2615</t>
  </si>
  <si>
    <t>Στήλη2616</t>
  </si>
  <si>
    <t>Στήλη2617</t>
  </si>
  <si>
    <t>Στήλη2618</t>
  </si>
  <si>
    <t>Στήλη2619</t>
  </si>
  <si>
    <t>Στήλη2620</t>
  </si>
  <si>
    <t>Στήλη2621</t>
  </si>
  <si>
    <t>Στήλη2622</t>
  </si>
  <si>
    <t>Στήλη2623</t>
  </si>
  <si>
    <t>Στήλη2624</t>
  </si>
  <si>
    <t>Στήλη2625</t>
  </si>
  <si>
    <t>Στήλη2626</t>
  </si>
  <si>
    <t>Στήλη2627</t>
  </si>
  <si>
    <t>Στήλη2628</t>
  </si>
  <si>
    <t>Στήλη2629</t>
  </si>
  <si>
    <t>Στήλη2630</t>
  </si>
  <si>
    <t>Στήλη2631</t>
  </si>
  <si>
    <t>Στήλη2632</t>
  </si>
  <si>
    <t>Στήλη2633</t>
  </si>
  <si>
    <t>Στήλη2634</t>
  </si>
  <si>
    <t>Στήλη2635</t>
  </si>
  <si>
    <t>Στήλη2636</t>
  </si>
  <si>
    <t>Στήλη2637</t>
  </si>
  <si>
    <t>Στήλη2638</t>
  </si>
  <si>
    <t>Στήλη2639</t>
  </si>
  <si>
    <t>Στήλη2640</t>
  </si>
  <si>
    <t>Στήλη2641</t>
  </si>
  <si>
    <t>Στήλη2642</t>
  </si>
  <si>
    <t>Στήλη2643</t>
  </si>
  <si>
    <t>Στήλη2644</t>
  </si>
  <si>
    <t>Στήλη2645</t>
  </si>
  <si>
    <t>Στήλη2646</t>
  </si>
  <si>
    <t>Στήλη2647</t>
  </si>
  <si>
    <t>Στήλη2648</t>
  </si>
  <si>
    <t>Στήλη2649</t>
  </si>
  <si>
    <t>Στήλη2650</t>
  </si>
  <si>
    <t>Στήλη2651</t>
  </si>
  <si>
    <t>Στήλη2652</t>
  </si>
  <si>
    <t>Στήλη2653</t>
  </si>
  <si>
    <t>Στήλη2654</t>
  </si>
  <si>
    <t>Στήλη2655</t>
  </si>
  <si>
    <t>Στήλη2656</t>
  </si>
  <si>
    <t>Στήλη2657</t>
  </si>
  <si>
    <t>Στήλη2658</t>
  </si>
  <si>
    <t>Στήλη2659</t>
  </si>
  <si>
    <t>Στήλη2660</t>
  </si>
  <si>
    <t>Στήλη2661</t>
  </si>
  <si>
    <t>Στήλη2662</t>
  </si>
  <si>
    <t>Στήλη2663</t>
  </si>
  <si>
    <t>Στήλη2664</t>
  </si>
  <si>
    <t>Στήλη2665</t>
  </si>
  <si>
    <t>Στήλη2666</t>
  </si>
  <si>
    <t>Στήλη2667</t>
  </si>
  <si>
    <t>Στήλη2668</t>
  </si>
  <si>
    <t>Στήλη2669</t>
  </si>
  <si>
    <t>Στήλη2670</t>
  </si>
  <si>
    <t>Στήλη2671</t>
  </si>
  <si>
    <t>Στήλη2672</t>
  </si>
  <si>
    <t>Στήλη2673</t>
  </si>
  <si>
    <t>Στήλη2674</t>
  </si>
  <si>
    <t>Στήλη2675</t>
  </si>
  <si>
    <t>Στήλη2676</t>
  </si>
  <si>
    <t>Στήλη2677</t>
  </si>
  <si>
    <t>Στήλη2678</t>
  </si>
  <si>
    <t>Στήλη2679</t>
  </si>
  <si>
    <t>Στήλη2680</t>
  </si>
  <si>
    <t>Στήλη2681</t>
  </si>
  <si>
    <t>Στήλη2682</t>
  </si>
  <si>
    <t>Στήλη2683</t>
  </si>
  <si>
    <t>Στήλη2684</t>
  </si>
  <si>
    <t>Στήλη2685</t>
  </si>
  <si>
    <t>Στήλη2686</t>
  </si>
  <si>
    <t>Στήλη2687</t>
  </si>
  <si>
    <t>Στήλη2688</t>
  </si>
  <si>
    <t>Στήλη2689</t>
  </si>
  <si>
    <t>Στήλη2690</t>
  </si>
  <si>
    <t>Στήλη2691</t>
  </si>
  <si>
    <t>Στήλη2692</t>
  </si>
  <si>
    <t>Στήλη2693</t>
  </si>
  <si>
    <t>Στήλη2694</t>
  </si>
  <si>
    <t>Στήλη2695</t>
  </si>
  <si>
    <t>Στήλη2696</t>
  </si>
  <si>
    <t>Στήλη2697</t>
  </si>
  <si>
    <t>Στήλη2698</t>
  </si>
  <si>
    <t>Στήλη2699</t>
  </si>
  <si>
    <t>Στήλη2700</t>
  </si>
  <si>
    <t>Στήλη2701</t>
  </si>
  <si>
    <t>Στήλη2702</t>
  </si>
  <si>
    <t>Στήλη2703</t>
  </si>
  <si>
    <t>Στήλη2704</t>
  </si>
  <si>
    <t>Στήλη2705</t>
  </si>
  <si>
    <t>Στήλη2706</t>
  </si>
  <si>
    <t>Στήλη2707</t>
  </si>
  <si>
    <t>Στήλη2708</t>
  </si>
  <si>
    <t>Στήλη2709</t>
  </si>
  <si>
    <t>Στήλη2710</t>
  </si>
  <si>
    <t>Στήλη2711</t>
  </si>
  <si>
    <t>Στήλη2712</t>
  </si>
  <si>
    <t>Στήλη2713</t>
  </si>
  <si>
    <t>Στήλη2714</t>
  </si>
  <si>
    <t>Στήλη2715</t>
  </si>
  <si>
    <t>Στήλη2716</t>
  </si>
  <si>
    <t>Στήλη2717</t>
  </si>
  <si>
    <t>Στήλη2718</t>
  </si>
  <si>
    <t>Στήλη2719</t>
  </si>
  <si>
    <t>Στήλη2720</t>
  </si>
  <si>
    <t>Στήλη2721</t>
  </si>
  <si>
    <t>Στήλη2722</t>
  </si>
  <si>
    <t>Στήλη2723</t>
  </si>
  <si>
    <t>Στήλη2724</t>
  </si>
  <si>
    <t>Στήλη2725</t>
  </si>
  <si>
    <t>Στήλη2726</t>
  </si>
  <si>
    <t>Στήλη2727</t>
  </si>
  <si>
    <t>Στήλη2728</t>
  </si>
  <si>
    <t>Στήλη2729</t>
  </si>
  <si>
    <t>Στήλη2730</t>
  </si>
  <si>
    <t>Στήλη2731</t>
  </si>
  <si>
    <t>Στήλη2732</t>
  </si>
  <si>
    <t>Στήλη2733</t>
  </si>
  <si>
    <t>Στήλη2734</t>
  </si>
  <si>
    <t>Στήλη2735</t>
  </si>
  <si>
    <t>Στήλη2736</t>
  </si>
  <si>
    <t>Στήλη2737</t>
  </si>
  <si>
    <t>Στήλη2738</t>
  </si>
  <si>
    <t>Στήλη2739</t>
  </si>
  <si>
    <t>Στήλη2740</t>
  </si>
  <si>
    <t>Στήλη2741</t>
  </si>
  <si>
    <t>Στήλη2742</t>
  </si>
  <si>
    <t>Στήλη2743</t>
  </si>
  <si>
    <t>Στήλη2744</t>
  </si>
  <si>
    <t>Στήλη2745</t>
  </si>
  <si>
    <t>Στήλη2746</t>
  </si>
  <si>
    <t>Στήλη2747</t>
  </si>
  <si>
    <t>Στήλη2748</t>
  </si>
  <si>
    <t>Στήλη2749</t>
  </si>
  <si>
    <t>Στήλη2750</t>
  </si>
  <si>
    <t>Στήλη2751</t>
  </si>
  <si>
    <t>Στήλη2752</t>
  </si>
  <si>
    <t>Στήλη2753</t>
  </si>
  <si>
    <t>Στήλη2754</t>
  </si>
  <si>
    <t>Στήλη2755</t>
  </si>
  <si>
    <t>Στήλη2756</t>
  </si>
  <si>
    <t>Στήλη2757</t>
  </si>
  <si>
    <t>Στήλη2758</t>
  </si>
  <si>
    <t>Στήλη2759</t>
  </si>
  <si>
    <t>Στήλη2760</t>
  </si>
  <si>
    <t>Στήλη2761</t>
  </si>
  <si>
    <t>Στήλη2762</t>
  </si>
  <si>
    <t>Στήλη2763</t>
  </si>
  <si>
    <t>Στήλη2764</t>
  </si>
  <si>
    <t>Στήλη2765</t>
  </si>
  <si>
    <t>Στήλη2766</t>
  </si>
  <si>
    <t>Στήλη2767</t>
  </si>
  <si>
    <t>Στήλη2768</t>
  </si>
  <si>
    <t>Στήλη2769</t>
  </si>
  <si>
    <t>Στήλη2770</t>
  </si>
  <si>
    <t>Στήλη2771</t>
  </si>
  <si>
    <t>Στήλη2772</t>
  </si>
  <si>
    <t>Στήλη2773</t>
  </si>
  <si>
    <t>Στήλη2774</t>
  </si>
  <si>
    <t>Στήλη2775</t>
  </si>
  <si>
    <t>Στήλη2776</t>
  </si>
  <si>
    <t>Στήλη2777</t>
  </si>
  <si>
    <t>Στήλη2778</t>
  </si>
  <si>
    <t>Στήλη2779</t>
  </si>
  <si>
    <t>Στήλη2780</t>
  </si>
  <si>
    <t>Στήλη2781</t>
  </si>
  <si>
    <t>Στήλη2782</t>
  </si>
  <si>
    <t>Στήλη2783</t>
  </si>
  <si>
    <t>Στήλη2784</t>
  </si>
  <si>
    <t>Στήλη2785</t>
  </si>
  <si>
    <t>Στήλη2786</t>
  </si>
  <si>
    <t>Στήλη2787</t>
  </si>
  <si>
    <t>Στήλη2788</t>
  </si>
  <si>
    <t>Στήλη2789</t>
  </si>
  <si>
    <t>Στήλη2790</t>
  </si>
  <si>
    <t>Στήλη2791</t>
  </si>
  <si>
    <t>Στήλη2792</t>
  </si>
  <si>
    <t>Στήλη2793</t>
  </si>
  <si>
    <t>Στήλη2794</t>
  </si>
  <si>
    <t>Στήλη2795</t>
  </si>
  <si>
    <t>Στήλη2796</t>
  </si>
  <si>
    <t>Στήλη2797</t>
  </si>
  <si>
    <t>Στήλη2798</t>
  </si>
  <si>
    <t>Στήλη2799</t>
  </si>
  <si>
    <t>Στήλη2800</t>
  </si>
  <si>
    <t>Στήλη2801</t>
  </si>
  <si>
    <t>Στήλη2802</t>
  </si>
  <si>
    <t>Στήλη2803</t>
  </si>
  <si>
    <t>Στήλη2804</t>
  </si>
  <si>
    <t>Στήλη2805</t>
  </si>
  <si>
    <t>Στήλη2806</t>
  </si>
  <si>
    <t>Στήλη2807</t>
  </si>
  <si>
    <t>Στήλη2808</t>
  </si>
  <si>
    <t>Στήλη2809</t>
  </si>
  <si>
    <t>Στήλη2810</t>
  </si>
  <si>
    <t>Στήλη2811</t>
  </si>
  <si>
    <t>Στήλη2812</t>
  </si>
  <si>
    <t>Στήλη2813</t>
  </si>
  <si>
    <t>Στήλη2814</t>
  </si>
  <si>
    <t>Στήλη2815</t>
  </si>
  <si>
    <t>Στήλη2816</t>
  </si>
  <si>
    <t>Στήλη2817</t>
  </si>
  <si>
    <t>Στήλη2818</t>
  </si>
  <si>
    <t>Στήλη2819</t>
  </si>
  <si>
    <t>Στήλη2820</t>
  </si>
  <si>
    <t>Στήλη2821</t>
  </si>
  <si>
    <t>Στήλη2822</t>
  </si>
  <si>
    <t>Στήλη2823</t>
  </si>
  <si>
    <t>Στήλη2824</t>
  </si>
  <si>
    <t>Στήλη2825</t>
  </si>
  <si>
    <t>Στήλη2826</t>
  </si>
  <si>
    <t>Στήλη2827</t>
  </si>
  <si>
    <t>Στήλη2828</t>
  </si>
  <si>
    <t>Στήλη2829</t>
  </si>
  <si>
    <t>Στήλη2830</t>
  </si>
  <si>
    <t>Στήλη2831</t>
  </si>
  <si>
    <t>Στήλη2832</t>
  </si>
  <si>
    <t>Στήλη2833</t>
  </si>
  <si>
    <t>Στήλη2834</t>
  </si>
  <si>
    <t>Στήλη2835</t>
  </si>
  <si>
    <t>Στήλη2836</t>
  </si>
  <si>
    <t>Στήλη2837</t>
  </si>
  <si>
    <t>Στήλη2838</t>
  </si>
  <si>
    <t>Στήλη2839</t>
  </si>
  <si>
    <t>Στήλη2840</t>
  </si>
  <si>
    <t>Στήλη2841</t>
  </si>
  <si>
    <t>Στήλη2842</t>
  </si>
  <si>
    <t>Στήλη2843</t>
  </si>
  <si>
    <t>Στήλη2844</t>
  </si>
  <si>
    <t>Στήλη2845</t>
  </si>
  <si>
    <t>Στήλη2846</t>
  </si>
  <si>
    <t>Στήλη2847</t>
  </si>
  <si>
    <t>Στήλη2848</t>
  </si>
  <si>
    <t>Στήλη2849</t>
  </si>
  <si>
    <t>Στήλη2850</t>
  </si>
  <si>
    <t>Στήλη2851</t>
  </si>
  <si>
    <t>Στήλη2852</t>
  </si>
  <si>
    <t>Στήλη2853</t>
  </si>
  <si>
    <t>Στήλη2854</t>
  </si>
  <si>
    <t>Στήλη2855</t>
  </si>
  <si>
    <t>Στήλη2856</t>
  </si>
  <si>
    <t>Στήλη2857</t>
  </si>
  <si>
    <t>Στήλη2858</t>
  </si>
  <si>
    <t>Στήλη2859</t>
  </si>
  <si>
    <t>Στήλη2860</t>
  </si>
  <si>
    <t>Στήλη2861</t>
  </si>
  <si>
    <t>Στήλη2862</t>
  </si>
  <si>
    <t>Στήλη2863</t>
  </si>
  <si>
    <t>Στήλη2864</t>
  </si>
  <si>
    <t>Στήλη2865</t>
  </si>
  <si>
    <t>Στήλη2866</t>
  </si>
  <si>
    <t>Στήλη2867</t>
  </si>
  <si>
    <t>Στήλη2868</t>
  </si>
  <si>
    <t>Στήλη2869</t>
  </si>
  <si>
    <t>Στήλη2870</t>
  </si>
  <si>
    <t>Στήλη2871</t>
  </si>
  <si>
    <t>Στήλη2872</t>
  </si>
  <si>
    <t>Στήλη2873</t>
  </si>
  <si>
    <t>Στήλη2874</t>
  </si>
  <si>
    <t>Στήλη2875</t>
  </si>
  <si>
    <t>Στήλη2876</t>
  </si>
  <si>
    <t>Στήλη2877</t>
  </si>
  <si>
    <t>Στήλη2878</t>
  </si>
  <si>
    <t>Στήλη2879</t>
  </si>
  <si>
    <t>Στήλη2880</t>
  </si>
  <si>
    <t>Στήλη2881</t>
  </si>
  <si>
    <t>Στήλη2882</t>
  </si>
  <si>
    <t>Στήλη2883</t>
  </si>
  <si>
    <t>Στήλη2884</t>
  </si>
  <si>
    <t>Στήλη2885</t>
  </si>
  <si>
    <t>Στήλη2886</t>
  </si>
  <si>
    <t>Στήλη2887</t>
  </si>
  <si>
    <t>Στήλη2888</t>
  </si>
  <si>
    <t>Στήλη2889</t>
  </si>
  <si>
    <t>Στήλη2890</t>
  </si>
  <si>
    <t>Στήλη2891</t>
  </si>
  <si>
    <t>Στήλη2892</t>
  </si>
  <si>
    <t>Στήλη2893</t>
  </si>
  <si>
    <t>Στήλη2894</t>
  </si>
  <si>
    <t>Στήλη2895</t>
  </si>
  <si>
    <t>Στήλη2896</t>
  </si>
  <si>
    <t>Στήλη2897</t>
  </si>
  <si>
    <t>Στήλη2898</t>
  </si>
  <si>
    <t>Στήλη2899</t>
  </si>
  <si>
    <t>Στήλη2900</t>
  </si>
  <si>
    <t>Στήλη2901</t>
  </si>
  <si>
    <t>Στήλη2902</t>
  </si>
  <si>
    <t>Στήλη2903</t>
  </si>
  <si>
    <t>Στήλη2904</t>
  </si>
  <si>
    <t>Στήλη2905</t>
  </si>
  <si>
    <t>Στήλη2906</t>
  </si>
  <si>
    <t>Στήλη2907</t>
  </si>
  <si>
    <t>Στήλη2908</t>
  </si>
  <si>
    <t>Στήλη2909</t>
  </si>
  <si>
    <t>Στήλη2910</t>
  </si>
  <si>
    <t>Στήλη2911</t>
  </si>
  <si>
    <t>Στήλη2912</t>
  </si>
  <si>
    <t>Στήλη2913</t>
  </si>
  <si>
    <t>Στήλη2914</t>
  </si>
  <si>
    <t>Στήλη2915</t>
  </si>
  <si>
    <t>Στήλη2916</t>
  </si>
  <si>
    <t>Στήλη2917</t>
  </si>
  <si>
    <t>Στήλη2918</t>
  </si>
  <si>
    <t>Στήλη2919</t>
  </si>
  <si>
    <t>Στήλη2920</t>
  </si>
  <si>
    <t>Στήλη2921</t>
  </si>
  <si>
    <t>Στήλη2922</t>
  </si>
  <si>
    <t>Στήλη2923</t>
  </si>
  <si>
    <t>Στήλη2924</t>
  </si>
  <si>
    <t>Στήλη2925</t>
  </si>
  <si>
    <t>Στήλη2926</t>
  </si>
  <si>
    <t>Στήλη2927</t>
  </si>
  <si>
    <t>Στήλη2928</t>
  </si>
  <si>
    <t>Στήλη2929</t>
  </si>
  <si>
    <t>Στήλη2930</t>
  </si>
  <si>
    <t>Στήλη2931</t>
  </si>
  <si>
    <t>Στήλη2932</t>
  </si>
  <si>
    <t>Στήλη2933</t>
  </si>
  <si>
    <t>Στήλη2934</t>
  </si>
  <si>
    <t>Στήλη2935</t>
  </si>
  <si>
    <t>Στήλη2936</t>
  </si>
  <si>
    <t>Στήλη2937</t>
  </si>
  <si>
    <t>Στήλη2938</t>
  </si>
  <si>
    <t>Στήλη2939</t>
  </si>
  <si>
    <t>Στήλη2940</t>
  </si>
  <si>
    <t>Στήλη2941</t>
  </si>
  <si>
    <t>Στήλη2942</t>
  </si>
  <si>
    <t>Στήλη2943</t>
  </si>
  <si>
    <t>Στήλη2944</t>
  </si>
  <si>
    <t>Στήλη2945</t>
  </si>
  <si>
    <t>Στήλη2946</t>
  </si>
  <si>
    <t>Στήλη2947</t>
  </si>
  <si>
    <t>Στήλη2948</t>
  </si>
  <si>
    <t>Στήλη2949</t>
  </si>
  <si>
    <t>Στήλη2950</t>
  </si>
  <si>
    <t>Στήλη2951</t>
  </si>
  <si>
    <t>Στήλη2952</t>
  </si>
  <si>
    <t>Στήλη2953</t>
  </si>
  <si>
    <t>Στήλη2954</t>
  </si>
  <si>
    <t>Στήλη2955</t>
  </si>
  <si>
    <t>Στήλη2956</t>
  </si>
  <si>
    <t>Στήλη2957</t>
  </si>
  <si>
    <t>Στήλη2958</t>
  </si>
  <si>
    <t>Στήλη2959</t>
  </si>
  <si>
    <t>Στήλη2960</t>
  </si>
  <si>
    <t>Στήλη2961</t>
  </si>
  <si>
    <t>Στήλη2962</t>
  </si>
  <si>
    <t>Στήλη2963</t>
  </si>
  <si>
    <t>Στήλη2964</t>
  </si>
  <si>
    <t>Στήλη2965</t>
  </si>
  <si>
    <t>Στήλη2966</t>
  </si>
  <si>
    <t>Στήλη2967</t>
  </si>
  <si>
    <t>Στήλη2968</t>
  </si>
  <si>
    <t>Στήλη2969</t>
  </si>
  <si>
    <t>Στήλη2970</t>
  </si>
  <si>
    <t>Στήλη2971</t>
  </si>
  <si>
    <t>Στήλη2972</t>
  </si>
  <si>
    <t>Στήλη2973</t>
  </si>
  <si>
    <t>Στήλη2974</t>
  </si>
  <si>
    <t>Στήλη2975</t>
  </si>
  <si>
    <t>Στήλη2976</t>
  </si>
  <si>
    <t>Στήλη2977</t>
  </si>
  <si>
    <t>Στήλη2978</t>
  </si>
  <si>
    <t>Στήλη2979</t>
  </si>
  <si>
    <t>Στήλη2980</t>
  </si>
  <si>
    <t>Στήλη2981</t>
  </si>
  <si>
    <t>Στήλη2982</t>
  </si>
  <si>
    <t>Στήλη2983</t>
  </si>
  <si>
    <t>Στήλη2984</t>
  </si>
  <si>
    <t>Στήλη2985</t>
  </si>
  <si>
    <t>Στήλη2986</t>
  </si>
  <si>
    <t>Στήλη2987</t>
  </si>
  <si>
    <t>Στήλη2988</t>
  </si>
  <si>
    <t>Στήλη2989</t>
  </si>
  <si>
    <t>Στήλη2990</t>
  </si>
  <si>
    <t>Στήλη2991</t>
  </si>
  <si>
    <t>Στήλη2992</t>
  </si>
  <si>
    <t>Στήλη2993</t>
  </si>
  <si>
    <t>Στήλη2994</t>
  </si>
  <si>
    <t>Στήλη2995</t>
  </si>
  <si>
    <t>Στήλη2996</t>
  </si>
  <si>
    <t>Στήλη2997</t>
  </si>
  <si>
    <t>Στήλη2998</t>
  </si>
  <si>
    <t>Στήλη2999</t>
  </si>
  <si>
    <t>Στήλη3000</t>
  </si>
  <si>
    <t>Στήλη3001</t>
  </si>
  <si>
    <t>Στήλη3002</t>
  </si>
  <si>
    <t>Στήλη3003</t>
  </si>
  <si>
    <t>Στήλη3004</t>
  </si>
  <si>
    <t>Στήλη3005</t>
  </si>
  <si>
    <t>Στήλη3006</t>
  </si>
  <si>
    <t>Στήλη3007</t>
  </si>
  <si>
    <t>Στήλη3008</t>
  </si>
  <si>
    <t>Στήλη3009</t>
  </si>
  <si>
    <t>Στήλη3010</t>
  </si>
  <si>
    <t>Στήλη3011</t>
  </si>
  <si>
    <t>Στήλη3012</t>
  </si>
  <si>
    <t>Στήλη3013</t>
  </si>
  <si>
    <t>Στήλη3014</t>
  </si>
  <si>
    <t>Στήλη3015</t>
  </si>
  <si>
    <t>Στήλη3016</t>
  </si>
  <si>
    <t>Στήλη3017</t>
  </si>
  <si>
    <t>Στήλη3018</t>
  </si>
  <si>
    <t>Στήλη3019</t>
  </si>
  <si>
    <t>Στήλη3020</t>
  </si>
  <si>
    <t>Στήλη3021</t>
  </si>
  <si>
    <t>Στήλη3022</t>
  </si>
  <si>
    <t>Στήλη3023</t>
  </si>
  <si>
    <t>Στήλη3024</t>
  </si>
  <si>
    <t>Στήλη3025</t>
  </si>
  <si>
    <t>Στήλη3026</t>
  </si>
  <si>
    <t>Στήλη3027</t>
  </si>
  <si>
    <t>Στήλη3028</t>
  </si>
  <si>
    <t>Στήλη3029</t>
  </si>
  <si>
    <t>Στήλη3030</t>
  </si>
  <si>
    <t>Στήλη3031</t>
  </si>
  <si>
    <t>Στήλη3032</t>
  </si>
  <si>
    <t>Στήλη3033</t>
  </si>
  <si>
    <t>Στήλη3034</t>
  </si>
  <si>
    <t>Στήλη3035</t>
  </si>
  <si>
    <t>Στήλη3036</t>
  </si>
  <si>
    <t>Στήλη3037</t>
  </si>
  <si>
    <t>Στήλη3038</t>
  </si>
  <si>
    <t>Στήλη3039</t>
  </si>
  <si>
    <t>Στήλη3040</t>
  </si>
  <si>
    <t>Στήλη3041</t>
  </si>
  <si>
    <t>Στήλη3042</t>
  </si>
  <si>
    <t>Στήλη3043</t>
  </si>
  <si>
    <t>Στήλη3044</t>
  </si>
  <si>
    <t>Στήλη3045</t>
  </si>
  <si>
    <t>Στήλη3046</t>
  </si>
  <si>
    <t>Στήλη3047</t>
  </si>
  <si>
    <t>Στήλη3048</t>
  </si>
  <si>
    <t>Στήλη3049</t>
  </si>
  <si>
    <t>Στήλη3050</t>
  </si>
  <si>
    <t>Στήλη3051</t>
  </si>
  <si>
    <t>Στήλη3052</t>
  </si>
  <si>
    <t>Στήλη3053</t>
  </si>
  <si>
    <t>Στήλη3054</t>
  </si>
  <si>
    <t>Στήλη3055</t>
  </si>
  <si>
    <t>Στήλη3056</t>
  </si>
  <si>
    <t>Στήλη3057</t>
  </si>
  <si>
    <t>Στήλη3058</t>
  </si>
  <si>
    <t>Στήλη3059</t>
  </si>
  <si>
    <t>Στήλη3060</t>
  </si>
  <si>
    <t>Στήλη3061</t>
  </si>
  <si>
    <t>Στήλη3062</t>
  </si>
  <si>
    <t>Στήλη3063</t>
  </si>
  <si>
    <t>Στήλη3064</t>
  </si>
  <si>
    <t>Στήλη3065</t>
  </si>
  <si>
    <t>Στήλη3066</t>
  </si>
  <si>
    <t>Στήλη3067</t>
  </si>
  <si>
    <t>Στήλη3068</t>
  </si>
  <si>
    <t>Στήλη3069</t>
  </si>
  <si>
    <t>Στήλη3070</t>
  </si>
  <si>
    <t>Στήλη3071</t>
  </si>
  <si>
    <t>Στήλη3072</t>
  </si>
  <si>
    <t>Στήλη3073</t>
  </si>
  <si>
    <t>Στήλη3074</t>
  </si>
  <si>
    <t>Στήλη3075</t>
  </si>
  <si>
    <t>Στήλη3076</t>
  </si>
  <si>
    <t>Στήλη3077</t>
  </si>
  <si>
    <t>Στήλη3078</t>
  </si>
  <si>
    <t>Στήλη3079</t>
  </si>
  <si>
    <t>Στήλη3080</t>
  </si>
  <si>
    <t>Στήλη3081</t>
  </si>
  <si>
    <t>Στήλη3082</t>
  </si>
  <si>
    <t>Στήλη3083</t>
  </si>
  <si>
    <t>Στήλη3084</t>
  </si>
  <si>
    <t>Στήλη3085</t>
  </si>
  <si>
    <t>Στήλη3086</t>
  </si>
  <si>
    <t>Στήλη3087</t>
  </si>
  <si>
    <t>Στήλη3088</t>
  </si>
  <si>
    <t>Στήλη3089</t>
  </si>
  <si>
    <t>Στήλη3090</t>
  </si>
  <si>
    <t>Στήλη3091</t>
  </si>
  <si>
    <t>Στήλη3092</t>
  </si>
  <si>
    <t>Στήλη3093</t>
  </si>
  <si>
    <t>Στήλη3094</t>
  </si>
  <si>
    <t>Στήλη3095</t>
  </si>
  <si>
    <t>Στήλη3096</t>
  </si>
  <si>
    <t>Στήλη3097</t>
  </si>
  <si>
    <t>Στήλη3098</t>
  </si>
  <si>
    <t>Στήλη3099</t>
  </si>
  <si>
    <t>Στήλη3100</t>
  </si>
  <si>
    <t>Στήλη3101</t>
  </si>
  <si>
    <t>Στήλη3102</t>
  </si>
  <si>
    <t>Στήλη3103</t>
  </si>
  <si>
    <t>Στήλη3104</t>
  </si>
  <si>
    <t>Στήλη3105</t>
  </si>
  <si>
    <t>Στήλη3106</t>
  </si>
  <si>
    <t>Στήλη3107</t>
  </si>
  <si>
    <t>Στήλη3108</t>
  </si>
  <si>
    <t>Στήλη3109</t>
  </si>
  <si>
    <t>Στήλη3110</t>
  </si>
  <si>
    <t>Στήλη3111</t>
  </si>
  <si>
    <t>Στήλη3112</t>
  </si>
  <si>
    <t>Στήλη3113</t>
  </si>
  <si>
    <t>Στήλη3114</t>
  </si>
  <si>
    <t>Στήλη3115</t>
  </si>
  <si>
    <t>Στήλη3116</t>
  </si>
  <si>
    <t>Στήλη3117</t>
  </si>
  <si>
    <t>Στήλη3118</t>
  </si>
  <si>
    <t>Στήλη3119</t>
  </si>
  <si>
    <t>Στήλη3120</t>
  </si>
  <si>
    <t>Στήλη3121</t>
  </si>
  <si>
    <t>Στήλη3122</t>
  </si>
  <si>
    <t>Στήλη3123</t>
  </si>
  <si>
    <t>Στήλη3124</t>
  </si>
  <si>
    <t>Στήλη3125</t>
  </si>
  <si>
    <t>Στήλη3126</t>
  </si>
  <si>
    <t>Στήλη3127</t>
  </si>
  <si>
    <t>Στήλη3128</t>
  </si>
  <si>
    <t>Στήλη3129</t>
  </si>
  <si>
    <t>Στήλη3130</t>
  </si>
  <si>
    <t>Στήλη3131</t>
  </si>
  <si>
    <t>Στήλη3132</t>
  </si>
  <si>
    <t>Στήλη3133</t>
  </si>
  <si>
    <t>Στήλη3134</t>
  </si>
  <si>
    <t>Στήλη3135</t>
  </si>
  <si>
    <t>Στήλη3136</t>
  </si>
  <si>
    <t>Στήλη3137</t>
  </si>
  <si>
    <t>Στήλη3138</t>
  </si>
  <si>
    <t>Στήλη3139</t>
  </si>
  <si>
    <t>Στήλη3140</t>
  </si>
  <si>
    <t>Στήλη3141</t>
  </si>
  <si>
    <t>Στήλη3142</t>
  </si>
  <si>
    <t>Στήλη3143</t>
  </si>
  <si>
    <t>Στήλη3144</t>
  </si>
  <si>
    <t>Στήλη3145</t>
  </si>
  <si>
    <t>Στήλη3146</t>
  </si>
  <si>
    <t>Στήλη3147</t>
  </si>
  <si>
    <t>Στήλη3148</t>
  </si>
  <si>
    <t>Στήλη3149</t>
  </si>
  <si>
    <t>Στήλη3150</t>
  </si>
  <si>
    <t>Στήλη3151</t>
  </si>
  <si>
    <t>Στήλη3152</t>
  </si>
  <si>
    <t>Στήλη3153</t>
  </si>
  <si>
    <t>Στήλη3154</t>
  </si>
  <si>
    <t>Στήλη3155</t>
  </si>
  <si>
    <t>Στήλη3156</t>
  </si>
  <si>
    <t>Στήλη3157</t>
  </si>
  <si>
    <t>Στήλη3158</t>
  </si>
  <si>
    <t>Στήλη3159</t>
  </si>
  <si>
    <t>Στήλη3160</t>
  </si>
  <si>
    <t>Στήλη3161</t>
  </si>
  <si>
    <t>Στήλη3162</t>
  </si>
  <si>
    <t>Στήλη3163</t>
  </si>
  <si>
    <t>Στήλη3164</t>
  </si>
  <si>
    <t>Στήλη3165</t>
  </si>
  <si>
    <t>Στήλη3166</t>
  </si>
  <si>
    <t>Στήλη3167</t>
  </si>
  <si>
    <t>Στήλη3168</t>
  </si>
  <si>
    <t>Στήλη3169</t>
  </si>
  <si>
    <t>Στήλη3170</t>
  </si>
  <si>
    <t>Στήλη3171</t>
  </si>
  <si>
    <t>Στήλη3172</t>
  </si>
  <si>
    <t>Στήλη3173</t>
  </si>
  <si>
    <t>Στήλη3174</t>
  </si>
  <si>
    <t>Στήλη3175</t>
  </si>
  <si>
    <t>Στήλη3176</t>
  </si>
  <si>
    <t>Στήλη3177</t>
  </si>
  <si>
    <t>Στήλη3178</t>
  </si>
  <si>
    <t>Στήλη3179</t>
  </si>
  <si>
    <t>Στήλη3180</t>
  </si>
  <si>
    <t>Στήλη3181</t>
  </si>
  <si>
    <t>Στήλη3182</t>
  </si>
  <si>
    <t>Στήλη3183</t>
  </si>
  <si>
    <t>Στήλη3184</t>
  </si>
  <si>
    <t>Στήλη3185</t>
  </si>
  <si>
    <t>Στήλη3186</t>
  </si>
  <si>
    <t>Στήλη3187</t>
  </si>
  <si>
    <t>Στήλη3188</t>
  </si>
  <si>
    <t>Στήλη3189</t>
  </si>
  <si>
    <t>Στήλη3190</t>
  </si>
  <si>
    <t>Στήλη3191</t>
  </si>
  <si>
    <t>Στήλη3192</t>
  </si>
  <si>
    <t>Στήλη3193</t>
  </si>
  <si>
    <t>Στήλη3194</t>
  </si>
  <si>
    <t>Στήλη3195</t>
  </si>
  <si>
    <t>Στήλη3196</t>
  </si>
  <si>
    <t>Στήλη3197</t>
  </si>
  <si>
    <t>Στήλη3198</t>
  </si>
  <si>
    <t>Στήλη3199</t>
  </si>
  <si>
    <t>Στήλη3200</t>
  </si>
  <si>
    <t>Στήλη3201</t>
  </si>
  <si>
    <t>Στήλη3202</t>
  </si>
  <si>
    <t>Στήλη3203</t>
  </si>
  <si>
    <t>Στήλη3204</t>
  </si>
  <si>
    <t>Στήλη3205</t>
  </si>
  <si>
    <t>Στήλη3206</t>
  </si>
  <si>
    <t>Στήλη3207</t>
  </si>
  <si>
    <t>Στήλη3208</t>
  </si>
  <si>
    <t>Στήλη3209</t>
  </si>
  <si>
    <t>Στήλη3210</t>
  </si>
  <si>
    <t>Στήλη3211</t>
  </si>
  <si>
    <t>Στήλη3212</t>
  </si>
  <si>
    <t>Στήλη3213</t>
  </si>
  <si>
    <t>Στήλη3214</t>
  </si>
  <si>
    <t>Στήλη3215</t>
  </si>
  <si>
    <t>Στήλη3216</t>
  </si>
  <si>
    <t>Στήλη3217</t>
  </si>
  <si>
    <t>Στήλη3218</t>
  </si>
  <si>
    <t>Στήλη3219</t>
  </si>
  <si>
    <t>Στήλη3220</t>
  </si>
  <si>
    <t>Στήλη3221</t>
  </si>
  <si>
    <t>Στήλη3222</t>
  </si>
  <si>
    <t>Στήλη3223</t>
  </si>
  <si>
    <t>Στήλη3224</t>
  </si>
  <si>
    <t>Στήλη3225</t>
  </si>
  <si>
    <t>Στήλη3226</t>
  </si>
  <si>
    <t>Στήλη3227</t>
  </si>
  <si>
    <t>Στήλη3228</t>
  </si>
  <si>
    <t>Στήλη3229</t>
  </si>
  <si>
    <t>Στήλη3230</t>
  </si>
  <si>
    <t>Στήλη3231</t>
  </si>
  <si>
    <t>Στήλη3232</t>
  </si>
  <si>
    <t>Στήλη3233</t>
  </si>
  <si>
    <t>Στήλη3234</t>
  </si>
  <si>
    <t>Στήλη3235</t>
  </si>
  <si>
    <t>Στήλη3236</t>
  </si>
  <si>
    <t>Στήλη3237</t>
  </si>
  <si>
    <t>Στήλη3238</t>
  </si>
  <si>
    <t>Στήλη3239</t>
  </si>
  <si>
    <t>Στήλη3240</t>
  </si>
  <si>
    <t>Στήλη3241</t>
  </si>
  <si>
    <t>Στήλη3242</t>
  </si>
  <si>
    <t>Στήλη3243</t>
  </si>
  <si>
    <t>Στήλη3244</t>
  </si>
  <si>
    <t>Στήλη3245</t>
  </si>
  <si>
    <t>Στήλη3246</t>
  </si>
  <si>
    <t>Στήλη3247</t>
  </si>
  <si>
    <t>Στήλη3248</t>
  </si>
  <si>
    <t>Στήλη3249</t>
  </si>
  <si>
    <t>Στήλη3250</t>
  </si>
  <si>
    <t>Στήλη3251</t>
  </si>
  <si>
    <t>Στήλη3252</t>
  </si>
  <si>
    <t>Στήλη3253</t>
  </si>
  <si>
    <t>Στήλη3254</t>
  </si>
  <si>
    <t>Στήλη3255</t>
  </si>
  <si>
    <t>Στήλη3256</t>
  </si>
  <si>
    <t>Στήλη3257</t>
  </si>
  <si>
    <t>Στήλη3258</t>
  </si>
  <si>
    <t>Στήλη3259</t>
  </si>
  <si>
    <t>Στήλη3260</t>
  </si>
  <si>
    <t>Στήλη3261</t>
  </si>
  <si>
    <t>Στήλη3262</t>
  </si>
  <si>
    <t>Στήλη3263</t>
  </si>
  <si>
    <t>Στήλη3264</t>
  </si>
  <si>
    <t>Στήλη3265</t>
  </si>
  <si>
    <t>Στήλη3266</t>
  </si>
  <si>
    <t>Στήλη3267</t>
  </si>
  <si>
    <t>Στήλη3268</t>
  </si>
  <si>
    <t>Στήλη3269</t>
  </si>
  <si>
    <t>Στήλη3270</t>
  </si>
  <si>
    <t>Στήλη3271</t>
  </si>
  <si>
    <t>Στήλη3272</t>
  </si>
  <si>
    <t>Στήλη3273</t>
  </si>
  <si>
    <t>Στήλη3274</t>
  </si>
  <si>
    <t>Στήλη3275</t>
  </si>
  <si>
    <t>Στήλη3276</t>
  </si>
  <si>
    <t>Στήλη3277</t>
  </si>
  <si>
    <t>Στήλη3278</t>
  </si>
  <si>
    <t>Στήλη3279</t>
  </si>
  <si>
    <t>Στήλη3280</t>
  </si>
  <si>
    <t>Στήλη3281</t>
  </si>
  <si>
    <t>Στήλη3282</t>
  </si>
  <si>
    <t>Στήλη3283</t>
  </si>
  <si>
    <t>Στήλη3284</t>
  </si>
  <si>
    <t>Στήλη3285</t>
  </si>
  <si>
    <t>Στήλη3286</t>
  </si>
  <si>
    <t>Στήλη3287</t>
  </si>
  <si>
    <t>Στήλη3288</t>
  </si>
  <si>
    <t>Στήλη3289</t>
  </si>
  <si>
    <t>Στήλη3290</t>
  </si>
  <si>
    <t>Στήλη3291</t>
  </si>
  <si>
    <t>Στήλη3292</t>
  </si>
  <si>
    <t>Στήλη3293</t>
  </si>
  <si>
    <t>Στήλη3294</t>
  </si>
  <si>
    <t>Στήλη3295</t>
  </si>
  <si>
    <t>Στήλη3296</t>
  </si>
  <si>
    <t>Στήλη3297</t>
  </si>
  <si>
    <t>Στήλη3298</t>
  </si>
  <si>
    <t>Στήλη3299</t>
  </si>
  <si>
    <t>Στήλη3300</t>
  </si>
  <si>
    <t>Στήλη3301</t>
  </si>
  <si>
    <t>Στήλη3302</t>
  </si>
  <si>
    <t>Στήλη3303</t>
  </si>
  <si>
    <t>Στήλη3304</t>
  </si>
  <si>
    <t>Στήλη3305</t>
  </si>
  <si>
    <t>Στήλη3306</t>
  </si>
  <si>
    <t>Στήλη3307</t>
  </si>
  <si>
    <t>Στήλη3308</t>
  </si>
  <si>
    <t>Στήλη3309</t>
  </si>
  <si>
    <t>Στήλη3310</t>
  </si>
  <si>
    <t>Στήλη3311</t>
  </si>
  <si>
    <t>Στήλη3312</t>
  </si>
  <si>
    <t>Στήλη3313</t>
  </si>
  <si>
    <t>Στήλη3314</t>
  </si>
  <si>
    <t>Στήλη3315</t>
  </si>
  <si>
    <t>Στήλη3316</t>
  </si>
  <si>
    <t>Στήλη3317</t>
  </si>
  <si>
    <t>Στήλη3318</t>
  </si>
  <si>
    <t>Στήλη3319</t>
  </si>
  <si>
    <t>Στήλη3320</t>
  </si>
  <si>
    <t>Στήλη3321</t>
  </si>
  <si>
    <t>Στήλη3322</t>
  </si>
  <si>
    <t>Στήλη3323</t>
  </si>
  <si>
    <t>Στήλη3324</t>
  </si>
  <si>
    <t>Στήλη3325</t>
  </si>
  <si>
    <t>Στήλη3326</t>
  </si>
  <si>
    <t>Στήλη3327</t>
  </si>
  <si>
    <t>Στήλη3328</t>
  </si>
  <si>
    <t>Στήλη3329</t>
  </si>
  <si>
    <t>Στήλη3330</t>
  </si>
  <si>
    <t>Στήλη3331</t>
  </si>
  <si>
    <t>Στήλη3332</t>
  </si>
  <si>
    <t>Στήλη3333</t>
  </si>
  <si>
    <t>Στήλη3334</t>
  </si>
  <si>
    <t>Στήλη3335</t>
  </si>
  <si>
    <t>Στήλη3336</t>
  </si>
  <si>
    <t>Στήλη3337</t>
  </si>
  <si>
    <t>Στήλη3338</t>
  </si>
  <si>
    <t>Στήλη3339</t>
  </si>
  <si>
    <t>Στήλη3340</t>
  </si>
  <si>
    <t>Στήλη3341</t>
  </si>
  <si>
    <t>Στήλη3342</t>
  </si>
  <si>
    <t>Στήλη3343</t>
  </si>
  <si>
    <t>Στήλη3344</t>
  </si>
  <si>
    <t>Στήλη3345</t>
  </si>
  <si>
    <t>Στήλη3346</t>
  </si>
  <si>
    <t>Στήλη3347</t>
  </si>
  <si>
    <t>Στήλη3348</t>
  </si>
  <si>
    <t>Στήλη3349</t>
  </si>
  <si>
    <t>Στήλη3350</t>
  </si>
  <si>
    <t>Στήλη3351</t>
  </si>
  <si>
    <t>Στήλη3352</t>
  </si>
  <si>
    <t>Στήλη3353</t>
  </si>
  <si>
    <t>Στήλη3354</t>
  </si>
  <si>
    <t>Στήλη3355</t>
  </si>
  <si>
    <t>Στήλη3356</t>
  </si>
  <si>
    <t>Στήλη3357</t>
  </si>
  <si>
    <t>Στήλη3358</t>
  </si>
  <si>
    <t>Στήλη3359</t>
  </si>
  <si>
    <t>Στήλη3360</t>
  </si>
  <si>
    <t>Στήλη3361</t>
  </si>
  <si>
    <t>Στήλη3362</t>
  </si>
  <si>
    <t>Στήλη3363</t>
  </si>
  <si>
    <t>Στήλη3364</t>
  </si>
  <si>
    <t>Στήλη3365</t>
  </si>
  <si>
    <t>Στήλη3366</t>
  </si>
  <si>
    <t>Στήλη3367</t>
  </si>
  <si>
    <t>Στήλη3368</t>
  </si>
  <si>
    <t>Στήλη3369</t>
  </si>
  <si>
    <t>Στήλη3370</t>
  </si>
  <si>
    <t>Στήλη3371</t>
  </si>
  <si>
    <t>Στήλη3372</t>
  </si>
  <si>
    <t>Στήλη3373</t>
  </si>
  <si>
    <t>Στήλη3374</t>
  </si>
  <si>
    <t>Στήλη3375</t>
  </si>
  <si>
    <t>Στήλη3376</t>
  </si>
  <si>
    <t>Στήλη3377</t>
  </si>
  <si>
    <t>Στήλη3378</t>
  </si>
  <si>
    <t>Στήλη3379</t>
  </si>
  <si>
    <t>Στήλη3380</t>
  </si>
  <si>
    <t>Στήλη3381</t>
  </si>
  <si>
    <t>Στήλη3382</t>
  </si>
  <si>
    <t>Στήλη3383</t>
  </si>
  <si>
    <t>Στήλη3384</t>
  </si>
  <si>
    <t>Στήλη3385</t>
  </si>
  <si>
    <t>Στήλη3386</t>
  </si>
  <si>
    <t>Στήλη3387</t>
  </si>
  <si>
    <t>Στήλη3388</t>
  </si>
  <si>
    <t>Στήλη3389</t>
  </si>
  <si>
    <t>Στήλη3390</t>
  </si>
  <si>
    <t>Στήλη3391</t>
  </si>
  <si>
    <t>Στήλη3392</t>
  </si>
  <si>
    <t>Στήλη3393</t>
  </si>
  <si>
    <t>Στήλη3394</t>
  </si>
  <si>
    <t>Στήλη3395</t>
  </si>
  <si>
    <t>Στήλη3396</t>
  </si>
  <si>
    <t>Στήλη3397</t>
  </si>
  <si>
    <t>Στήλη3398</t>
  </si>
  <si>
    <t>Στήλη3399</t>
  </si>
  <si>
    <t>Στήλη3400</t>
  </si>
  <si>
    <t>Στήλη3401</t>
  </si>
  <si>
    <t>Στήλη3402</t>
  </si>
  <si>
    <t>Στήλη3403</t>
  </si>
  <si>
    <t>Στήλη3404</t>
  </si>
  <si>
    <t>Στήλη3405</t>
  </si>
  <si>
    <t>Στήλη3406</t>
  </si>
  <si>
    <t>Στήλη3407</t>
  </si>
  <si>
    <t>Στήλη3408</t>
  </si>
  <si>
    <t>Στήλη3409</t>
  </si>
  <si>
    <t>Στήλη3410</t>
  </si>
  <si>
    <t>Στήλη3411</t>
  </si>
  <si>
    <t>Στήλη3412</t>
  </si>
  <si>
    <t>Στήλη3413</t>
  </si>
  <si>
    <t>Στήλη3414</t>
  </si>
  <si>
    <t>Στήλη3415</t>
  </si>
  <si>
    <t>Στήλη3416</t>
  </si>
  <si>
    <t>Στήλη3417</t>
  </si>
  <si>
    <t>Στήλη3418</t>
  </si>
  <si>
    <t>Στήλη3419</t>
  </si>
  <si>
    <t>Στήλη3420</t>
  </si>
  <si>
    <t>Στήλη3421</t>
  </si>
  <si>
    <t>Στήλη3422</t>
  </si>
  <si>
    <t>Στήλη3423</t>
  </si>
  <si>
    <t>Στήλη3424</t>
  </si>
  <si>
    <t>Στήλη3425</t>
  </si>
  <si>
    <t>Στήλη3426</t>
  </si>
  <si>
    <t>Στήλη3427</t>
  </si>
  <si>
    <t>Στήλη3428</t>
  </si>
  <si>
    <t>Στήλη3429</t>
  </si>
  <si>
    <t>Στήλη3430</t>
  </si>
  <si>
    <t>Στήλη3431</t>
  </si>
  <si>
    <t>Στήλη3432</t>
  </si>
  <si>
    <t>Στήλη3433</t>
  </si>
  <si>
    <t>Στήλη3434</t>
  </si>
  <si>
    <t>Στήλη3435</t>
  </si>
  <si>
    <t>Στήλη3436</t>
  </si>
  <si>
    <t>Στήλη3437</t>
  </si>
  <si>
    <t>Στήλη3438</t>
  </si>
  <si>
    <t>Στήλη3439</t>
  </si>
  <si>
    <t>Στήλη3440</t>
  </si>
  <si>
    <t>Στήλη3441</t>
  </si>
  <si>
    <t>Στήλη3442</t>
  </si>
  <si>
    <t>Στήλη3443</t>
  </si>
  <si>
    <t>Στήλη3444</t>
  </si>
  <si>
    <t>Στήλη3445</t>
  </si>
  <si>
    <t>Στήλη3446</t>
  </si>
  <si>
    <t>Στήλη3447</t>
  </si>
  <si>
    <t>Στήλη3448</t>
  </si>
  <si>
    <t>Στήλη3449</t>
  </si>
  <si>
    <t>Στήλη3450</t>
  </si>
  <si>
    <t>Στήλη3451</t>
  </si>
  <si>
    <t>Στήλη3452</t>
  </si>
  <si>
    <t>Στήλη3453</t>
  </si>
  <si>
    <t>Στήλη3454</t>
  </si>
  <si>
    <t>Στήλη3455</t>
  </si>
  <si>
    <t>Στήλη3456</t>
  </si>
  <si>
    <t>Στήλη3457</t>
  </si>
  <si>
    <t>Στήλη3458</t>
  </si>
  <si>
    <t>Στήλη3459</t>
  </si>
  <si>
    <t>Στήλη3460</t>
  </si>
  <si>
    <t>Στήλη3461</t>
  </si>
  <si>
    <t>Στήλη3462</t>
  </si>
  <si>
    <t>Στήλη3463</t>
  </si>
  <si>
    <t>Στήλη3464</t>
  </si>
  <si>
    <t>Στήλη3465</t>
  </si>
  <si>
    <t>Στήλη3466</t>
  </si>
  <si>
    <t>Στήλη3467</t>
  </si>
  <si>
    <t>Στήλη3468</t>
  </si>
  <si>
    <t>Στήλη3469</t>
  </si>
  <si>
    <t>Στήλη3470</t>
  </si>
  <si>
    <t>Στήλη3471</t>
  </si>
  <si>
    <t>Στήλη3472</t>
  </si>
  <si>
    <t>Στήλη3473</t>
  </si>
  <si>
    <t>Στήλη3474</t>
  </si>
  <si>
    <t>Στήλη3475</t>
  </si>
  <si>
    <t>Στήλη3476</t>
  </si>
  <si>
    <t>Στήλη3477</t>
  </si>
  <si>
    <t>Στήλη3478</t>
  </si>
  <si>
    <t>Στήλη3479</t>
  </si>
  <si>
    <t>Στήλη3480</t>
  </si>
  <si>
    <t>Στήλη3481</t>
  </si>
  <si>
    <t>Στήλη3482</t>
  </si>
  <si>
    <t>Στήλη3483</t>
  </si>
  <si>
    <t>Στήλη3484</t>
  </si>
  <si>
    <t>Στήλη3485</t>
  </si>
  <si>
    <t>Στήλη3486</t>
  </si>
  <si>
    <t>Στήλη3487</t>
  </si>
  <si>
    <t>Στήλη3488</t>
  </si>
  <si>
    <t>Στήλη3489</t>
  </si>
  <si>
    <t>Στήλη3490</t>
  </si>
  <si>
    <t>Στήλη3491</t>
  </si>
  <si>
    <t>Στήλη3492</t>
  </si>
  <si>
    <t>Στήλη3493</t>
  </si>
  <si>
    <t>Στήλη3494</t>
  </si>
  <si>
    <t>Στήλη3495</t>
  </si>
  <si>
    <t>Στήλη3496</t>
  </si>
  <si>
    <t>Στήλη3497</t>
  </si>
  <si>
    <t>Στήλη3498</t>
  </si>
  <si>
    <t>Στήλη3499</t>
  </si>
  <si>
    <t>Στήλη3500</t>
  </si>
  <si>
    <t>Στήλη3501</t>
  </si>
  <si>
    <t>Στήλη3502</t>
  </si>
  <si>
    <t>Στήλη3503</t>
  </si>
  <si>
    <t>Στήλη3504</t>
  </si>
  <si>
    <t>Στήλη3505</t>
  </si>
  <si>
    <t>Στήλη3506</t>
  </si>
  <si>
    <t>Στήλη3507</t>
  </si>
  <si>
    <t>Στήλη3508</t>
  </si>
  <si>
    <t>Στήλη3509</t>
  </si>
  <si>
    <t>Στήλη3510</t>
  </si>
  <si>
    <t>Στήλη3511</t>
  </si>
  <si>
    <t>Στήλη3512</t>
  </si>
  <si>
    <t>Στήλη3513</t>
  </si>
  <si>
    <t>Στήλη3514</t>
  </si>
  <si>
    <t>Στήλη3515</t>
  </si>
  <si>
    <t>Στήλη3516</t>
  </si>
  <si>
    <t>Στήλη3517</t>
  </si>
  <si>
    <t>Στήλη3518</t>
  </si>
  <si>
    <t>Στήλη3519</t>
  </si>
  <si>
    <t>Στήλη3520</t>
  </si>
  <si>
    <t>Στήλη3521</t>
  </si>
  <si>
    <t>Στήλη3522</t>
  </si>
  <si>
    <t>Στήλη3523</t>
  </si>
  <si>
    <t>Στήλη3524</t>
  </si>
  <si>
    <t>Στήλη3525</t>
  </si>
  <si>
    <t>Στήλη3526</t>
  </si>
  <si>
    <t>Στήλη3527</t>
  </si>
  <si>
    <t>Στήλη3528</t>
  </si>
  <si>
    <t>Στήλη3529</t>
  </si>
  <si>
    <t>Στήλη3530</t>
  </si>
  <si>
    <t>Στήλη3531</t>
  </si>
  <si>
    <t>Στήλη3532</t>
  </si>
  <si>
    <t>Στήλη3533</t>
  </si>
  <si>
    <t>Στήλη3534</t>
  </si>
  <si>
    <t>Στήλη3535</t>
  </si>
  <si>
    <t>Στήλη3536</t>
  </si>
  <si>
    <t>Στήλη3537</t>
  </si>
  <si>
    <t>Στήλη3538</t>
  </si>
  <si>
    <t>Στήλη3539</t>
  </si>
  <si>
    <t>Στήλη3540</t>
  </si>
  <si>
    <t>Στήλη3541</t>
  </si>
  <si>
    <t>Στήλη3542</t>
  </si>
  <si>
    <t>Στήλη3543</t>
  </si>
  <si>
    <t>Στήλη3544</t>
  </si>
  <si>
    <t>Στήλη3545</t>
  </si>
  <si>
    <t>Στήλη3546</t>
  </si>
  <si>
    <t>Στήλη3547</t>
  </si>
  <si>
    <t>Στήλη3548</t>
  </si>
  <si>
    <t>Στήλη3549</t>
  </si>
  <si>
    <t>Στήλη3550</t>
  </si>
  <si>
    <t>Στήλη3551</t>
  </si>
  <si>
    <t>Στήλη3552</t>
  </si>
  <si>
    <t>Στήλη3553</t>
  </si>
  <si>
    <t>Στήλη3554</t>
  </si>
  <si>
    <t>Στήλη3555</t>
  </si>
  <si>
    <t>Στήλη3556</t>
  </si>
  <si>
    <t>Στήλη3557</t>
  </si>
  <si>
    <t>Στήλη3558</t>
  </si>
  <si>
    <t>Στήλη3559</t>
  </si>
  <si>
    <t>Στήλη3560</t>
  </si>
  <si>
    <t>Στήλη3561</t>
  </si>
  <si>
    <t>Στήλη3562</t>
  </si>
  <si>
    <t>Στήλη3563</t>
  </si>
  <si>
    <t>Στήλη3564</t>
  </si>
  <si>
    <t>Στήλη3565</t>
  </si>
  <si>
    <t>Στήλη3566</t>
  </si>
  <si>
    <t>Στήλη3567</t>
  </si>
  <si>
    <t>Στήλη3568</t>
  </si>
  <si>
    <t>Στήλη3569</t>
  </si>
  <si>
    <t>Στήλη3570</t>
  </si>
  <si>
    <t>Στήλη3571</t>
  </si>
  <si>
    <t>Στήλη3572</t>
  </si>
  <si>
    <t>Στήλη3573</t>
  </si>
  <si>
    <t>Στήλη3574</t>
  </si>
  <si>
    <t>Στήλη3575</t>
  </si>
  <si>
    <t>Στήλη3576</t>
  </si>
  <si>
    <t>Στήλη3577</t>
  </si>
  <si>
    <t>Στήλη3578</t>
  </si>
  <si>
    <t>Στήλη3579</t>
  </si>
  <si>
    <t>Στήλη3580</t>
  </si>
  <si>
    <t>Στήλη3581</t>
  </si>
  <si>
    <t>Στήλη3582</t>
  </si>
  <si>
    <t>Στήλη3583</t>
  </si>
  <si>
    <t>Στήλη3584</t>
  </si>
  <si>
    <t>Στήλη3585</t>
  </si>
  <si>
    <t>Στήλη3586</t>
  </si>
  <si>
    <t>Στήλη3587</t>
  </si>
  <si>
    <t>Στήλη3588</t>
  </si>
  <si>
    <t>Στήλη3589</t>
  </si>
  <si>
    <t>Στήλη3590</t>
  </si>
  <si>
    <t>Στήλη3591</t>
  </si>
  <si>
    <t>Στήλη3592</t>
  </si>
  <si>
    <t>Στήλη3593</t>
  </si>
  <si>
    <t>Στήλη3594</t>
  </si>
  <si>
    <t>Στήλη3595</t>
  </si>
  <si>
    <t>Στήλη3596</t>
  </si>
  <si>
    <t>Στήλη3597</t>
  </si>
  <si>
    <t>Στήλη3598</t>
  </si>
  <si>
    <t>Στήλη3599</t>
  </si>
  <si>
    <t>Στήλη3600</t>
  </si>
  <si>
    <t>Στήλη3601</t>
  </si>
  <si>
    <t>Στήλη3602</t>
  </si>
  <si>
    <t>Στήλη3603</t>
  </si>
  <si>
    <t>Στήλη3604</t>
  </si>
  <si>
    <t>Στήλη3605</t>
  </si>
  <si>
    <t>Στήλη3606</t>
  </si>
  <si>
    <t>Στήλη3607</t>
  </si>
  <si>
    <t>Στήλη3608</t>
  </si>
  <si>
    <t>Στήλη3609</t>
  </si>
  <si>
    <t>Στήλη3610</t>
  </si>
  <si>
    <t>Στήλη3611</t>
  </si>
  <si>
    <t>Στήλη3612</t>
  </si>
  <si>
    <t>Στήλη3613</t>
  </si>
  <si>
    <t>Στήλη3614</t>
  </si>
  <si>
    <t>Στήλη3615</t>
  </si>
  <si>
    <t>Στήλη3616</t>
  </si>
  <si>
    <t>Στήλη3617</t>
  </si>
  <si>
    <t>Στήλη3618</t>
  </si>
  <si>
    <t>Στήλη3619</t>
  </si>
  <si>
    <t>Στήλη3620</t>
  </si>
  <si>
    <t>Στήλη3621</t>
  </si>
  <si>
    <t>Στήλη3622</t>
  </si>
  <si>
    <t>Στήλη3623</t>
  </si>
  <si>
    <t>Στήλη3624</t>
  </si>
  <si>
    <t>Στήλη3625</t>
  </si>
  <si>
    <t>Στήλη3626</t>
  </si>
  <si>
    <t>Στήλη3627</t>
  </si>
  <si>
    <t>Στήλη3628</t>
  </si>
  <si>
    <t>Στήλη3629</t>
  </si>
  <si>
    <t>Στήλη3630</t>
  </si>
  <si>
    <t>Στήλη3631</t>
  </si>
  <si>
    <t>Στήλη3632</t>
  </si>
  <si>
    <t>Στήλη3633</t>
  </si>
  <si>
    <t>Στήλη3634</t>
  </si>
  <si>
    <t>Στήλη3635</t>
  </si>
  <si>
    <t>Στήλη3636</t>
  </si>
  <si>
    <t>Στήλη3637</t>
  </si>
  <si>
    <t>Στήλη3638</t>
  </si>
  <si>
    <t>Στήλη3639</t>
  </si>
  <si>
    <t>Στήλη3640</t>
  </si>
  <si>
    <t>Στήλη3641</t>
  </si>
  <si>
    <t>Στήλη3642</t>
  </si>
  <si>
    <t>Στήλη3643</t>
  </si>
  <si>
    <t>Στήλη3644</t>
  </si>
  <si>
    <t>Στήλη3645</t>
  </si>
  <si>
    <t>Στήλη3646</t>
  </si>
  <si>
    <t>Στήλη3647</t>
  </si>
  <si>
    <t>Στήλη3648</t>
  </si>
  <si>
    <t>Στήλη3649</t>
  </si>
  <si>
    <t>Στήλη3650</t>
  </si>
  <si>
    <t>Στήλη3651</t>
  </si>
  <si>
    <t>Στήλη3652</t>
  </si>
  <si>
    <t>Στήλη3653</t>
  </si>
  <si>
    <t>Στήλη3654</t>
  </si>
  <si>
    <t>Στήλη3655</t>
  </si>
  <si>
    <t>Στήλη3656</t>
  </si>
  <si>
    <t>Στήλη3657</t>
  </si>
  <si>
    <t>Στήλη3658</t>
  </si>
  <si>
    <t>Στήλη3659</t>
  </si>
  <si>
    <t>Στήλη3660</t>
  </si>
  <si>
    <t>Στήλη3661</t>
  </si>
  <si>
    <t>Στήλη3662</t>
  </si>
  <si>
    <t>Στήλη3663</t>
  </si>
  <si>
    <t>Στήλη3664</t>
  </si>
  <si>
    <t>Στήλη3665</t>
  </si>
  <si>
    <t>Στήλη3666</t>
  </si>
  <si>
    <t>Στήλη3667</t>
  </si>
  <si>
    <t>Στήλη3668</t>
  </si>
  <si>
    <t>Στήλη3669</t>
  </si>
  <si>
    <t>Στήλη3670</t>
  </si>
  <si>
    <t>Στήλη3671</t>
  </si>
  <si>
    <t>Στήλη3672</t>
  </si>
  <si>
    <t>Στήλη3673</t>
  </si>
  <si>
    <t>Στήλη3674</t>
  </si>
  <si>
    <t>Στήλη3675</t>
  </si>
  <si>
    <t>Στήλη3676</t>
  </si>
  <si>
    <t>Στήλη3677</t>
  </si>
  <si>
    <t>Στήλη3678</t>
  </si>
  <si>
    <t>Στήλη3679</t>
  </si>
  <si>
    <t>Στήλη3680</t>
  </si>
  <si>
    <t>Στήλη3681</t>
  </si>
  <si>
    <t>Στήλη3682</t>
  </si>
  <si>
    <t>Στήλη3683</t>
  </si>
  <si>
    <t>Στήλη3684</t>
  </si>
  <si>
    <t>Στήλη3685</t>
  </si>
  <si>
    <t>Στήλη3686</t>
  </si>
  <si>
    <t>Στήλη3687</t>
  </si>
  <si>
    <t>Στήλη3688</t>
  </si>
  <si>
    <t>Στήλη3689</t>
  </si>
  <si>
    <t>Στήλη3690</t>
  </si>
  <si>
    <t>Στήλη3691</t>
  </si>
  <si>
    <t>Στήλη3692</t>
  </si>
  <si>
    <t>Στήλη3693</t>
  </si>
  <si>
    <t>Στήλη3694</t>
  </si>
  <si>
    <t>Στήλη3695</t>
  </si>
  <si>
    <t>Στήλη3696</t>
  </si>
  <si>
    <t>Στήλη3697</t>
  </si>
  <si>
    <t>Στήλη3698</t>
  </si>
  <si>
    <t>Στήλη3699</t>
  </si>
  <si>
    <t>Στήλη3700</t>
  </si>
  <si>
    <t>Στήλη3701</t>
  </si>
  <si>
    <t>Στήλη3702</t>
  </si>
  <si>
    <t>Στήλη3703</t>
  </si>
  <si>
    <t>Στήλη3704</t>
  </si>
  <si>
    <t>Στήλη3705</t>
  </si>
  <si>
    <t>Στήλη3706</t>
  </si>
  <si>
    <t>Στήλη3707</t>
  </si>
  <si>
    <t>Στήλη3708</t>
  </si>
  <si>
    <t>Στήλη3709</t>
  </si>
  <si>
    <t>Στήλη3710</t>
  </si>
  <si>
    <t>Στήλη3711</t>
  </si>
  <si>
    <t>Στήλη3712</t>
  </si>
  <si>
    <t>Στήλη3713</t>
  </si>
  <si>
    <t>Στήλη3714</t>
  </si>
  <si>
    <t>Στήλη3715</t>
  </si>
  <si>
    <t>Στήλη3716</t>
  </si>
  <si>
    <t>Στήλη3717</t>
  </si>
  <si>
    <t>Στήλη3718</t>
  </si>
  <si>
    <t>Στήλη3719</t>
  </si>
  <si>
    <t>Στήλη3720</t>
  </si>
  <si>
    <t>Στήλη3721</t>
  </si>
  <si>
    <t>Στήλη3722</t>
  </si>
  <si>
    <t>Στήλη3723</t>
  </si>
  <si>
    <t>Στήλη3724</t>
  </si>
  <si>
    <t>Στήλη3725</t>
  </si>
  <si>
    <t>Στήλη3726</t>
  </si>
  <si>
    <t>Στήλη3727</t>
  </si>
  <si>
    <t>Στήλη3728</t>
  </si>
  <si>
    <t>Στήλη3729</t>
  </si>
  <si>
    <t>Στήλη3730</t>
  </si>
  <si>
    <t>Στήλη3731</t>
  </si>
  <si>
    <t>Στήλη3732</t>
  </si>
  <si>
    <t>Στήλη3733</t>
  </si>
  <si>
    <t>Στήλη3734</t>
  </si>
  <si>
    <t>Στήλη3735</t>
  </si>
  <si>
    <t>Στήλη3736</t>
  </si>
  <si>
    <t>Στήλη3737</t>
  </si>
  <si>
    <t>Στήλη3738</t>
  </si>
  <si>
    <t>Στήλη3739</t>
  </si>
  <si>
    <t>Στήλη3740</t>
  </si>
  <si>
    <t>Στήλη3741</t>
  </si>
  <si>
    <t>Στήλη3742</t>
  </si>
  <si>
    <t>Στήλη3743</t>
  </si>
  <si>
    <t>Στήλη3744</t>
  </si>
  <si>
    <t>Στήλη3745</t>
  </si>
  <si>
    <t>Στήλη3746</t>
  </si>
  <si>
    <t>Στήλη3747</t>
  </si>
  <si>
    <t>Στήλη3748</t>
  </si>
  <si>
    <t>Στήλη3749</t>
  </si>
  <si>
    <t>Στήλη3750</t>
  </si>
  <si>
    <t>Στήλη3751</t>
  </si>
  <si>
    <t>Στήλη3752</t>
  </si>
  <si>
    <t>Στήλη3753</t>
  </si>
  <si>
    <t>Στήλη3754</t>
  </si>
  <si>
    <t>Στήλη3755</t>
  </si>
  <si>
    <t>Στήλη3756</t>
  </si>
  <si>
    <t>Στήλη3757</t>
  </si>
  <si>
    <t>Στήλη3758</t>
  </si>
  <si>
    <t>Στήλη3759</t>
  </si>
  <si>
    <t>Στήλη3760</t>
  </si>
  <si>
    <t>Στήλη3761</t>
  </si>
  <si>
    <t>Στήλη3762</t>
  </si>
  <si>
    <t>Στήλη3763</t>
  </si>
  <si>
    <t>Στήλη3764</t>
  </si>
  <si>
    <t>Στήλη3765</t>
  </si>
  <si>
    <t>Στήλη3766</t>
  </si>
  <si>
    <t>Στήλη3767</t>
  </si>
  <si>
    <t>Στήλη3768</t>
  </si>
  <si>
    <t>Στήλη3769</t>
  </si>
  <si>
    <t>Στήλη3770</t>
  </si>
  <si>
    <t>Στήλη3771</t>
  </si>
  <si>
    <t>Στήλη3772</t>
  </si>
  <si>
    <t>Στήλη3773</t>
  </si>
  <si>
    <t>Στήλη3774</t>
  </si>
  <si>
    <t>Στήλη3775</t>
  </si>
  <si>
    <t>Στήλη3776</t>
  </si>
  <si>
    <t>Στήλη3777</t>
  </si>
  <si>
    <t>Στήλη3778</t>
  </si>
  <si>
    <t>Στήλη3779</t>
  </si>
  <si>
    <t>Στήλη3780</t>
  </si>
  <si>
    <t>Στήλη3781</t>
  </si>
  <si>
    <t>Στήλη3782</t>
  </si>
  <si>
    <t>Στήλη3783</t>
  </si>
  <si>
    <t>Στήλη3784</t>
  </si>
  <si>
    <t>Στήλη3785</t>
  </si>
  <si>
    <t>Στήλη3786</t>
  </si>
  <si>
    <t>Στήλη3787</t>
  </si>
  <si>
    <t>Στήλη3788</t>
  </si>
  <si>
    <t>Στήλη3789</t>
  </si>
  <si>
    <t>Στήλη3790</t>
  </si>
  <si>
    <t>Στήλη3791</t>
  </si>
  <si>
    <t>Στήλη3792</t>
  </si>
  <si>
    <t>Στήλη3793</t>
  </si>
  <si>
    <t>Στήλη3794</t>
  </si>
  <si>
    <t>Στήλη3795</t>
  </si>
  <si>
    <t>Στήλη3796</t>
  </si>
  <si>
    <t>Στήλη3797</t>
  </si>
  <si>
    <t>Στήλη3798</t>
  </si>
  <si>
    <t>Στήλη3799</t>
  </si>
  <si>
    <t>Στήλη3800</t>
  </si>
  <si>
    <t>Στήλη3801</t>
  </si>
  <si>
    <t>Στήλη3802</t>
  </si>
  <si>
    <t>Στήλη3803</t>
  </si>
  <si>
    <t>Στήλη3804</t>
  </si>
  <si>
    <t>Στήλη3805</t>
  </si>
  <si>
    <t>Στήλη3806</t>
  </si>
  <si>
    <t>Στήλη3807</t>
  </si>
  <si>
    <t>Στήλη3808</t>
  </si>
  <si>
    <t>Στήλη3809</t>
  </si>
  <si>
    <t>Στήλη3810</t>
  </si>
  <si>
    <t>Στήλη3811</t>
  </si>
  <si>
    <t>Στήλη3812</t>
  </si>
  <si>
    <t>Στήλη3813</t>
  </si>
  <si>
    <t>Στήλη3814</t>
  </si>
  <si>
    <t>Στήλη3815</t>
  </si>
  <si>
    <t>Στήλη3816</t>
  </si>
  <si>
    <t>Στήλη3817</t>
  </si>
  <si>
    <t>Στήλη3818</t>
  </si>
  <si>
    <t>Στήλη3819</t>
  </si>
  <si>
    <t>Στήλη3820</t>
  </si>
  <si>
    <t>Στήλη3821</t>
  </si>
  <si>
    <t>Στήλη3822</t>
  </si>
  <si>
    <t>Στήλη3823</t>
  </si>
  <si>
    <t>Στήλη3824</t>
  </si>
  <si>
    <t>Στήλη3825</t>
  </si>
  <si>
    <t>Στήλη3826</t>
  </si>
  <si>
    <t>Στήλη3827</t>
  </si>
  <si>
    <t>Στήλη3828</t>
  </si>
  <si>
    <t>Στήλη3829</t>
  </si>
  <si>
    <t>Στήλη3830</t>
  </si>
  <si>
    <t>Στήλη3831</t>
  </si>
  <si>
    <t>Στήλη3832</t>
  </si>
  <si>
    <t>Στήλη3833</t>
  </si>
  <si>
    <t>Στήλη3834</t>
  </si>
  <si>
    <t>Στήλη3835</t>
  </si>
  <si>
    <t>Στήλη3836</t>
  </si>
  <si>
    <t>Στήλη3837</t>
  </si>
  <si>
    <t>Στήλη3838</t>
  </si>
  <si>
    <t>Στήλη3839</t>
  </si>
  <si>
    <t>Στήλη3840</t>
  </si>
  <si>
    <t>Στήλη3841</t>
  </si>
  <si>
    <t>Στήλη3842</t>
  </si>
  <si>
    <t>Στήλη3843</t>
  </si>
  <si>
    <t>Στήλη3844</t>
  </si>
  <si>
    <t>Στήλη3845</t>
  </si>
  <si>
    <t>Στήλη3846</t>
  </si>
  <si>
    <t>Στήλη3847</t>
  </si>
  <si>
    <t>Στήλη3848</t>
  </si>
  <si>
    <t>Στήλη3849</t>
  </si>
  <si>
    <t>Στήλη3850</t>
  </si>
  <si>
    <t>Στήλη3851</t>
  </si>
  <si>
    <t>Στήλη3852</t>
  </si>
  <si>
    <t>Στήλη3853</t>
  </si>
  <si>
    <t>Στήλη3854</t>
  </si>
  <si>
    <t>Στήλη3855</t>
  </si>
  <si>
    <t>Στήλη3856</t>
  </si>
  <si>
    <t>Στήλη3857</t>
  </si>
  <si>
    <t>Στήλη3858</t>
  </si>
  <si>
    <t>Στήλη3859</t>
  </si>
  <si>
    <t>Στήλη3860</t>
  </si>
  <si>
    <t>Στήλη3861</t>
  </si>
  <si>
    <t>Στήλη3862</t>
  </si>
  <si>
    <t>Στήλη3863</t>
  </si>
  <si>
    <t>Στήλη3864</t>
  </si>
  <si>
    <t>Στήλη3865</t>
  </si>
  <si>
    <t>Στήλη3866</t>
  </si>
  <si>
    <t>Στήλη3867</t>
  </si>
  <si>
    <t>Στήλη3868</t>
  </si>
  <si>
    <t>Στήλη3869</t>
  </si>
  <si>
    <t>Στήλη3870</t>
  </si>
  <si>
    <t>Στήλη3871</t>
  </si>
  <si>
    <t>Στήλη3872</t>
  </si>
  <si>
    <t>Στήλη3873</t>
  </si>
  <si>
    <t>Στήλη3874</t>
  </si>
  <si>
    <t>Στήλη3875</t>
  </si>
  <si>
    <t>Στήλη3876</t>
  </si>
  <si>
    <t>Στήλη3877</t>
  </si>
  <si>
    <t>Στήλη3878</t>
  </si>
  <si>
    <t>Στήλη3879</t>
  </si>
  <si>
    <t>Στήλη3880</t>
  </si>
  <si>
    <t>Στήλη3881</t>
  </si>
  <si>
    <t>Στήλη3882</t>
  </si>
  <si>
    <t>Στήλη3883</t>
  </si>
  <si>
    <t>Στήλη3884</t>
  </si>
  <si>
    <t>Στήλη3885</t>
  </si>
  <si>
    <t>Στήλη3886</t>
  </si>
  <si>
    <t>Στήλη3887</t>
  </si>
  <si>
    <t>Στήλη3888</t>
  </si>
  <si>
    <t>Στήλη3889</t>
  </si>
  <si>
    <t>Στήλη3890</t>
  </si>
  <si>
    <t>Στήλη3891</t>
  </si>
  <si>
    <t>Στήλη3892</t>
  </si>
  <si>
    <t>Στήλη3893</t>
  </si>
  <si>
    <t>Στήλη3894</t>
  </si>
  <si>
    <t>Στήλη3895</t>
  </si>
  <si>
    <t>Στήλη3896</t>
  </si>
  <si>
    <t>Στήλη3897</t>
  </si>
  <si>
    <t>Στήλη3898</t>
  </si>
  <si>
    <t>Στήλη3899</t>
  </si>
  <si>
    <t>Στήλη3900</t>
  </si>
  <si>
    <t>Στήλη3901</t>
  </si>
  <si>
    <t>Στήλη3902</t>
  </si>
  <si>
    <t>Στήλη3903</t>
  </si>
  <si>
    <t>Στήλη3904</t>
  </si>
  <si>
    <t>Στήλη3905</t>
  </si>
  <si>
    <t>Στήλη3906</t>
  </si>
  <si>
    <t>Στήλη3907</t>
  </si>
  <si>
    <t>Στήλη3908</t>
  </si>
  <si>
    <t>Στήλη3909</t>
  </si>
  <si>
    <t>Στήλη3910</t>
  </si>
  <si>
    <t>Στήλη3911</t>
  </si>
  <si>
    <t>Στήλη3912</t>
  </si>
  <si>
    <t>Στήλη3913</t>
  </si>
  <si>
    <t>Στήλη3914</t>
  </si>
  <si>
    <t>Στήλη3915</t>
  </si>
  <si>
    <t>Στήλη3916</t>
  </si>
  <si>
    <t>Στήλη3917</t>
  </si>
  <si>
    <t>Στήλη3918</t>
  </si>
  <si>
    <t>Στήλη3919</t>
  </si>
  <si>
    <t>Στήλη3920</t>
  </si>
  <si>
    <t>Στήλη3921</t>
  </si>
  <si>
    <t>Στήλη3922</t>
  </si>
  <si>
    <t>Στήλη3923</t>
  </si>
  <si>
    <t>Στήλη3924</t>
  </si>
  <si>
    <t>Στήλη3925</t>
  </si>
  <si>
    <t>Στήλη3926</t>
  </si>
  <si>
    <t>Στήλη3927</t>
  </si>
  <si>
    <t>Στήλη3928</t>
  </si>
  <si>
    <t>Στήλη3929</t>
  </si>
  <si>
    <t>Στήλη3930</t>
  </si>
  <si>
    <t>Στήλη3931</t>
  </si>
  <si>
    <t>Στήλη3932</t>
  </si>
  <si>
    <t>Στήλη3933</t>
  </si>
  <si>
    <t>Στήλη3934</t>
  </si>
  <si>
    <t>Στήλη3935</t>
  </si>
  <si>
    <t>Στήλη3936</t>
  </si>
  <si>
    <t>Στήλη3937</t>
  </si>
  <si>
    <t>Στήλη3938</t>
  </si>
  <si>
    <t>Στήλη3939</t>
  </si>
  <si>
    <t>Στήλη3940</t>
  </si>
  <si>
    <t>Στήλη3941</t>
  </si>
  <si>
    <t>Στήλη3942</t>
  </si>
  <si>
    <t>Στήλη3943</t>
  </si>
  <si>
    <t>Στήλη3944</t>
  </si>
  <si>
    <t>Στήλη3945</t>
  </si>
  <si>
    <t>Στήλη3946</t>
  </si>
  <si>
    <t>Στήλη3947</t>
  </si>
  <si>
    <t>Στήλη3948</t>
  </si>
  <si>
    <t>Στήλη3949</t>
  </si>
  <si>
    <t>Στήλη3950</t>
  </si>
  <si>
    <t>Στήλη3951</t>
  </si>
  <si>
    <t>Στήλη3952</t>
  </si>
  <si>
    <t>Στήλη3953</t>
  </si>
  <si>
    <t>Στήλη3954</t>
  </si>
  <si>
    <t>Στήλη3955</t>
  </si>
  <si>
    <t>Στήλη3956</t>
  </si>
  <si>
    <t>Στήλη3957</t>
  </si>
  <si>
    <t>Στήλη3958</t>
  </si>
  <si>
    <t>Στήλη3959</t>
  </si>
  <si>
    <t>Στήλη3960</t>
  </si>
  <si>
    <t>Στήλη3961</t>
  </si>
  <si>
    <t>Στήλη3962</t>
  </si>
  <si>
    <t>Στήλη3963</t>
  </si>
  <si>
    <t>Στήλη3964</t>
  </si>
  <si>
    <t>Στήλη3965</t>
  </si>
  <si>
    <t>Στήλη3966</t>
  </si>
  <si>
    <t>Στήλη3967</t>
  </si>
  <si>
    <t>Στήλη3968</t>
  </si>
  <si>
    <t>Στήλη3969</t>
  </si>
  <si>
    <t>Στήλη3970</t>
  </si>
  <si>
    <t>Στήλη3971</t>
  </si>
  <si>
    <t>Στήλη3972</t>
  </si>
  <si>
    <t>Στήλη3973</t>
  </si>
  <si>
    <t>Στήλη3974</t>
  </si>
  <si>
    <t>Στήλη3975</t>
  </si>
  <si>
    <t>Στήλη3976</t>
  </si>
  <si>
    <t>Στήλη3977</t>
  </si>
  <si>
    <t>Στήλη3978</t>
  </si>
  <si>
    <t>Στήλη3979</t>
  </si>
  <si>
    <t>Στήλη3980</t>
  </si>
  <si>
    <t>Στήλη3981</t>
  </si>
  <si>
    <t>Στήλη3982</t>
  </si>
  <si>
    <t>Στήλη3983</t>
  </si>
  <si>
    <t>Στήλη3984</t>
  </si>
  <si>
    <t>Στήλη3985</t>
  </si>
  <si>
    <t>Στήλη3986</t>
  </si>
  <si>
    <t>Στήλη3987</t>
  </si>
  <si>
    <t>Στήλη3988</t>
  </si>
  <si>
    <t>Στήλη3989</t>
  </si>
  <si>
    <t>Στήλη3990</t>
  </si>
  <si>
    <t>Στήλη3991</t>
  </si>
  <si>
    <t>Στήλη3992</t>
  </si>
  <si>
    <t>Στήλη3993</t>
  </si>
  <si>
    <t>Στήλη3994</t>
  </si>
  <si>
    <t>Στήλη3995</t>
  </si>
  <si>
    <t>Στήλη3996</t>
  </si>
  <si>
    <t>Στήλη3997</t>
  </si>
  <si>
    <t>Στήλη3998</t>
  </si>
  <si>
    <t>Στήλη3999</t>
  </si>
  <si>
    <t>Στήλη4000</t>
  </si>
  <si>
    <t>Στήλη4001</t>
  </si>
  <si>
    <t>Στήλη4002</t>
  </si>
  <si>
    <t>Στήλη4003</t>
  </si>
  <si>
    <t>Στήλη4004</t>
  </si>
  <si>
    <t>Στήλη4005</t>
  </si>
  <si>
    <t>Στήλη4006</t>
  </si>
  <si>
    <t>Στήλη4007</t>
  </si>
  <si>
    <t>Στήλη4008</t>
  </si>
  <si>
    <t>Στήλη4009</t>
  </si>
  <si>
    <t>Στήλη4010</t>
  </si>
  <si>
    <t>Στήλη4011</t>
  </si>
  <si>
    <t>Στήλη4012</t>
  </si>
  <si>
    <t>Στήλη4013</t>
  </si>
  <si>
    <t>Στήλη4014</t>
  </si>
  <si>
    <t>Στήλη4015</t>
  </si>
  <si>
    <t>Στήλη4016</t>
  </si>
  <si>
    <t>Στήλη4017</t>
  </si>
  <si>
    <t>Στήλη4018</t>
  </si>
  <si>
    <t>Στήλη4019</t>
  </si>
  <si>
    <t>Στήλη4020</t>
  </si>
  <si>
    <t>Στήλη4021</t>
  </si>
  <si>
    <t>Στήλη4022</t>
  </si>
  <si>
    <t>Στήλη4023</t>
  </si>
  <si>
    <t>Στήλη4024</t>
  </si>
  <si>
    <t>Στήλη4025</t>
  </si>
  <si>
    <t>Στήλη4026</t>
  </si>
  <si>
    <t>Στήλη4027</t>
  </si>
  <si>
    <t>Στήλη4028</t>
  </si>
  <si>
    <t>Στήλη4029</t>
  </si>
  <si>
    <t>Στήλη4030</t>
  </si>
  <si>
    <t>Στήλη4031</t>
  </si>
  <si>
    <t>Στήλη4032</t>
  </si>
  <si>
    <t>Στήλη4033</t>
  </si>
  <si>
    <t>Στήλη4034</t>
  </si>
  <si>
    <t>Στήλη4035</t>
  </si>
  <si>
    <t>Στήλη4036</t>
  </si>
  <si>
    <t>Στήλη4037</t>
  </si>
  <si>
    <t>Στήλη4038</t>
  </si>
  <si>
    <t>Στήλη4039</t>
  </si>
  <si>
    <t>Στήλη4040</t>
  </si>
  <si>
    <t>Στήλη4041</t>
  </si>
  <si>
    <t>Στήλη4042</t>
  </si>
  <si>
    <t>Στήλη4043</t>
  </si>
  <si>
    <t>Στήλη4044</t>
  </si>
  <si>
    <t>Στήλη4045</t>
  </si>
  <si>
    <t>Στήλη4046</t>
  </si>
  <si>
    <t>Στήλη4047</t>
  </si>
  <si>
    <t>Στήλη4048</t>
  </si>
  <si>
    <t>Στήλη4049</t>
  </si>
  <si>
    <t>Στήλη4050</t>
  </si>
  <si>
    <t>Στήλη4051</t>
  </si>
  <si>
    <t>Στήλη4052</t>
  </si>
  <si>
    <t>Στήλη4053</t>
  </si>
  <si>
    <t>Στήλη4054</t>
  </si>
  <si>
    <t>Στήλη4055</t>
  </si>
  <si>
    <t>Στήλη4056</t>
  </si>
  <si>
    <t>Στήλη4057</t>
  </si>
  <si>
    <t>Στήλη4058</t>
  </si>
  <si>
    <t>Στήλη4059</t>
  </si>
  <si>
    <t>Στήλη4060</t>
  </si>
  <si>
    <t>Στήλη4061</t>
  </si>
  <si>
    <t>Στήλη4062</t>
  </si>
  <si>
    <t>Στήλη4063</t>
  </si>
  <si>
    <t>Στήλη4064</t>
  </si>
  <si>
    <t>Στήλη4065</t>
  </si>
  <si>
    <t>Στήλη4066</t>
  </si>
  <si>
    <t>Στήλη4067</t>
  </si>
  <si>
    <t>Στήλη4068</t>
  </si>
  <si>
    <t>Στήλη4069</t>
  </si>
  <si>
    <t>Στήλη4070</t>
  </si>
  <si>
    <t>Στήλη4071</t>
  </si>
  <si>
    <t>Στήλη4072</t>
  </si>
  <si>
    <t>Στήλη4073</t>
  </si>
  <si>
    <t>Στήλη4074</t>
  </si>
  <si>
    <t>Στήλη4075</t>
  </si>
  <si>
    <t>Στήλη4076</t>
  </si>
  <si>
    <t>Στήλη4077</t>
  </si>
  <si>
    <t>Στήλη4078</t>
  </si>
  <si>
    <t>Στήλη4079</t>
  </si>
  <si>
    <t>Στήλη4080</t>
  </si>
  <si>
    <t>Στήλη4081</t>
  </si>
  <si>
    <t>Στήλη4082</t>
  </si>
  <si>
    <t>Στήλη4083</t>
  </si>
  <si>
    <t>Στήλη4084</t>
  </si>
  <si>
    <t>Στήλη4085</t>
  </si>
  <si>
    <t>Στήλη4086</t>
  </si>
  <si>
    <t>Στήλη4087</t>
  </si>
  <si>
    <t>Στήλη4088</t>
  </si>
  <si>
    <t>Στήλη4089</t>
  </si>
  <si>
    <t>Στήλη4090</t>
  </si>
  <si>
    <t>Στήλη4091</t>
  </si>
  <si>
    <t>Στήλη4092</t>
  </si>
  <si>
    <t>Στήλη4093</t>
  </si>
  <si>
    <t>Στήλη4094</t>
  </si>
  <si>
    <t>Στήλη4095</t>
  </si>
  <si>
    <t>Στήλη4096</t>
  </si>
  <si>
    <t>Στήλη4097</t>
  </si>
  <si>
    <t>Στήλη4098</t>
  </si>
  <si>
    <t>Στήλη4099</t>
  </si>
  <si>
    <t>Στήλη4100</t>
  </si>
  <si>
    <t>Στήλη4101</t>
  </si>
  <si>
    <t>Στήλη4102</t>
  </si>
  <si>
    <t>Στήλη4103</t>
  </si>
  <si>
    <t>Στήλη4104</t>
  </si>
  <si>
    <t>Στήλη4105</t>
  </si>
  <si>
    <t>Στήλη4106</t>
  </si>
  <si>
    <t>Στήλη4107</t>
  </si>
  <si>
    <t>Στήλη4108</t>
  </si>
  <si>
    <t>Στήλη4109</t>
  </si>
  <si>
    <t>Στήλη4110</t>
  </si>
  <si>
    <t>Στήλη4111</t>
  </si>
  <si>
    <t>Στήλη4112</t>
  </si>
  <si>
    <t>Στήλη4113</t>
  </si>
  <si>
    <t>Στήλη4114</t>
  </si>
  <si>
    <t>Στήλη4115</t>
  </si>
  <si>
    <t>Στήλη4116</t>
  </si>
  <si>
    <t>Στήλη4117</t>
  </si>
  <si>
    <t>Στήλη4118</t>
  </si>
  <si>
    <t>Στήλη4119</t>
  </si>
  <si>
    <t>Στήλη4120</t>
  </si>
  <si>
    <t>Στήλη4121</t>
  </si>
  <si>
    <t>Στήλη4122</t>
  </si>
  <si>
    <t>Στήλη4123</t>
  </si>
  <si>
    <t>Στήλη4124</t>
  </si>
  <si>
    <t>Στήλη4125</t>
  </si>
  <si>
    <t>Στήλη4126</t>
  </si>
  <si>
    <t>Στήλη4127</t>
  </si>
  <si>
    <t>Στήλη4128</t>
  </si>
  <si>
    <t>Στήλη4129</t>
  </si>
  <si>
    <t>Στήλη4130</t>
  </si>
  <si>
    <t>Στήλη4131</t>
  </si>
  <si>
    <t>Στήλη4132</t>
  </si>
  <si>
    <t>Στήλη4133</t>
  </si>
  <si>
    <t>Στήλη4134</t>
  </si>
  <si>
    <t>Στήλη4135</t>
  </si>
  <si>
    <t>Στήλη4136</t>
  </si>
  <si>
    <t>Στήλη4137</t>
  </si>
  <si>
    <t>Στήλη4138</t>
  </si>
  <si>
    <t>Στήλη4139</t>
  </si>
  <si>
    <t>Στήλη4140</t>
  </si>
  <si>
    <t>Στήλη4141</t>
  </si>
  <si>
    <t>Στήλη4142</t>
  </si>
  <si>
    <t>Στήλη4143</t>
  </si>
  <si>
    <t>Στήλη4144</t>
  </si>
  <si>
    <t>Στήλη4145</t>
  </si>
  <si>
    <t>Στήλη4146</t>
  </si>
  <si>
    <t>Στήλη4147</t>
  </si>
  <si>
    <t>Στήλη4148</t>
  </si>
  <si>
    <t>Στήλη4149</t>
  </si>
  <si>
    <t>Στήλη4150</t>
  </si>
  <si>
    <t>Στήλη4151</t>
  </si>
  <si>
    <t>Στήλη4152</t>
  </si>
  <si>
    <t>Στήλη4153</t>
  </si>
  <si>
    <t>Στήλη4154</t>
  </si>
  <si>
    <t>Στήλη4155</t>
  </si>
  <si>
    <t>Στήλη4156</t>
  </si>
  <si>
    <t>Στήλη4157</t>
  </si>
  <si>
    <t>Στήλη4158</t>
  </si>
  <si>
    <t>Στήλη4159</t>
  </si>
  <si>
    <t>Στήλη4160</t>
  </si>
  <si>
    <t>Στήλη4161</t>
  </si>
  <si>
    <t>Στήλη4162</t>
  </si>
  <si>
    <t>Στήλη4163</t>
  </si>
  <si>
    <t>Στήλη4164</t>
  </si>
  <si>
    <t>Στήλη4165</t>
  </si>
  <si>
    <t>Στήλη4166</t>
  </si>
  <si>
    <t>Στήλη4167</t>
  </si>
  <si>
    <t>Στήλη4168</t>
  </si>
  <si>
    <t>Στήλη4169</t>
  </si>
  <si>
    <t>Στήλη4170</t>
  </si>
  <si>
    <t>Στήλη4171</t>
  </si>
  <si>
    <t>Στήλη4172</t>
  </si>
  <si>
    <t>Στήλη4173</t>
  </si>
  <si>
    <t>Στήλη4174</t>
  </si>
  <si>
    <t>Στήλη4175</t>
  </si>
  <si>
    <t>Στήλη4176</t>
  </si>
  <si>
    <t>Στήλη4177</t>
  </si>
  <si>
    <t>Στήλη4178</t>
  </si>
  <si>
    <t>Στήλη4179</t>
  </si>
  <si>
    <t>Στήλη4180</t>
  </si>
  <si>
    <t>Στήλη4181</t>
  </si>
  <si>
    <t>Στήλη4182</t>
  </si>
  <si>
    <t>Στήλη4183</t>
  </si>
  <si>
    <t>Στήλη4184</t>
  </si>
  <si>
    <t>Στήλη4185</t>
  </si>
  <si>
    <t>Στήλη4186</t>
  </si>
  <si>
    <t>Στήλη4187</t>
  </si>
  <si>
    <t>Στήλη4188</t>
  </si>
  <si>
    <t>Στήλη4189</t>
  </si>
  <si>
    <t>Στήλη4190</t>
  </si>
  <si>
    <t>Στήλη4191</t>
  </si>
  <si>
    <t>Στήλη4192</t>
  </si>
  <si>
    <t>Στήλη4193</t>
  </si>
  <si>
    <t>Στήλη4194</t>
  </si>
  <si>
    <t>Στήλη4195</t>
  </si>
  <si>
    <t>Στήλη4196</t>
  </si>
  <si>
    <t>Στήλη4197</t>
  </si>
  <si>
    <t>Στήλη4198</t>
  </si>
  <si>
    <t>Στήλη4199</t>
  </si>
  <si>
    <t>Στήλη4200</t>
  </si>
  <si>
    <t>Στήλη4201</t>
  </si>
  <si>
    <t>Στήλη4202</t>
  </si>
  <si>
    <t>Στήλη4203</t>
  </si>
  <si>
    <t>Στήλη4204</t>
  </si>
  <si>
    <t>Στήλη4205</t>
  </si>
  <si>
    <t>Στήλη4206</t>
  </si>
  <si>
    <t>Στήλη4207</t>
  </si>
  <si>
    <t>Στήλη4208</t>
  </si>
  <si>
    <t>Στήλη4209</t>
  </si>
  <si>
    <t>Στήλη4210</t>
  </si>
  <si>
    <t>Στήλη4211</t>
  </si>
  <si>
    <t>Στήλη4212</t>
  </si>
  <si>
    <t>Στήλη4213</t>
  </si>
  <si>
    <t>Στήλη4214</t>
  </si>
  <si>
    <t>Στήλη4215</t>
  </si>
  <si>
    <t>Στήλη4216</t>
  </si>
  <si>
    <t>Στήλη4217</t>
  </si>
  <si>
    <t>Στήλη4218</t>
  </si>
  <si>
    <t>Στήλη4219</t>
  </si>
  <si>
    <t>Στήλη4220</t>
  </si>
  <si>
    <t>Στήλη4221</t>
  </si>
  <si>
    <t>Στήλη4222</t>
  </si>
  <si>
    <t>Στήλη4223</t>
  </si>
  <si>
    <t>Στήλη4224</t>
  </si>
  <si>
    <t>Στήλη4225</t>
  </si>
  <si>
    <t>Στήλη4226</t>
  </si>
  <si>
    <t>Στήλη4227</t>
  </si>
  <si>
    <t>Στήλη4228</t>
  </si>
  <si>
    <t>Στήλη4229</t>
  </si>
  <si>
    <t>Στήλη4230</t>
  </si>
  <si>
    <t>Στήλη4231</t>
  </si>
  <si>
    <t>Στήλη4232</t>
  </si>
  <si>
    <t>Στήλη4233</t>
  </si>
  <si>
    <t>Στήλη4234</t>
  </si>
  <si>
    <t>Στήλη4235</t>
  </si>
  <si>
    <t>Στήλη4236</t>
  </si>
  <si>
    <t>Στήλη4237</t>
  </si>
  <si>
    <t>Στήλη4238</t>
  </si>
  <si>
    <t>Στήλη4239</t>
  </si>
  <si>
    <t>Στήλη4240</t>
  </si>
  <si>
    <t>Στήλη4241</t>
  </si>
  <si>
    <t>Στήλη4242</t>
  </si>
  <si>
    <t>Στήλη4243</t>
  </si>
  <si>
    <t>Στήλη4244</t>
  </si>
  <si>
    <t>Στήλη4245</t>
  </si>
  <si>
    <t>Στήλη4246</t>
  </si>
  <si>
    <t>Στήλη4247</t>
  </si>
  <si>
    <t>Στήλη4248</t>
  </si>
  <si>
    <t>Στήλη4249</t>
  </si>
  <si>
    <t>Στήλη4250</t>
  </si>
  <si>
    <t>Στήλη4251</t>
  </si>
  <si>
    <t>Στήλη4252</t>
  </si>
  <si>
    <t>Στήλη4253</t>
  </si>
  <si>
    <t>Στήλη4254</t>
  </si>
  <si>
    <t>Στήλη4255</t>
  </si>
  <si>
    <t>Στήλη4256</t>
  </si>
  <si>
    <t>Στήλη4257</t>
  </si>
  <si>
    <t>Στήλη4258</t>
  </si>
  <si>
    <t>Στήλη4259</t>
  </si>
  <si>
    <t>Στήλη4260</t>
  </si>
  <si>
    <t>Στήλη4261</t>
  </si>
  <si>
    <t>Στήλη4262</t>
  </si>
  <si>
    <t>Στήλη4263</t>
  </si>
  <si>
    <t>Στήλη4264</t>
  </si>
  <si>
    <t>Στήλη4265</t>
  </si>
  <si>
    <t>Στήλη4266</t>
  </si>
  <si>
    <t>Στήλη4267</t>
  </si>
  <si>
    <t>Στήλη4268</t>
  </si>
  <si>
    <t>Στήλη4269</t>
  </si>
  <si>
    <t>Στήλη4270</t>
  </si>
  <si>
    <t>Στήλη4271</t>
  </si>
  <si>
    <t>Στήλη4272</t>
  </si>
  <si>
    <t>Στήλη4273</t>
  </si>
  <si>
    <t>Στήλη4274</t>
  </si>
  <si>
    <t>Στήλη4275</t>
  </si>
  <si>
    <t>Στήλη4276</t>
  </si>
  <si>
    <t>Στήλη4277</t>
  </si>
  <si>
    <t>Στήλη4278</t>
  </si>
  <si>
    <t>Στήλη4279</t>
  </si>
  <si>
    <t>Στήλη4280</t>
  </si>
  <si>
    <t>Στήλη4281</t>
  </si>
  <si>
    <t>Στήλη4282</t>
  </si>
  <si>
    <t>Στήλη4283</t>
  </si>
  <si>
    <t>Στήλη4284</t>
  </si>
  <si>
    <t>Στήλη4285</t>
  </si>
  <si>
    <t>Στήλη4286</t>
  </si>
  <si>
    <t>Στήλη4287</t>
  </si>
  <si>
    <t>Στήλη4288</t>
  </si>
  <si>
    <t>Στήλη4289</t>
  </si>
  <si>
    <t>Στήλη4290</t>
  </si>
  <si>
    <t>Στήλη4291</t>
  </si>
  <si>
    <t>Στήλη4292</t>
  </si>
  <si>
    <t>Στήλη4293</t>
  </si>
  <si>
    <t>Στήλη4294</t>
  </si>
  <si>
    <t>Στήλη4295</t>
  </si>
  <si>
    <t>Στήλη4296</t>
  </si>
  <si>
    <t>Στήλη4297</t>
  </si>
  <si>
    <t>Στήλη4298</t>
  </si>
  <si>
    <t>Στήλη4299</t>
  </si>
  <si>
    <t>Στήλη4300</t>
  </si>
  <si>
    <t>Στήλη4301</t>
  </si>
  <si>
    <t>Στήλη4302</t>
  </si>
  <si>
    <t>Στήλη4303</t>
  </si>
  <si>
    <t>Στήλη4304</t>
  </si>
  <si>
    <t>Στήλη4305</t>
  </si>
  <si>
    <t>Στήλη4306</t>
  </si>
  <si>
    <t>Στήλη4307</t>
  </si>
  <si>
    <t>Στήλη4308</t>
  </si>
  <si>
    <t>Στήλη4309</t>
  </si>
  <si>
    <t>Στήλη4310</t>
  </si>
  <si>
    <t>Στήλη4311</t>
  </si>
  <si>
    <t>Στήλη4312</t>
  </si>
  <si>
    <t>Στήλη4313</t>
  </si>
  <si>
    <t>Στήλη4314</t>
  </si>
  <si>
    <t>Στήλη4315</t>
  </si>
  <si>
    <t>Στήλη4316</t>
  </si>
  <si>
    <t>Στήλη4317</t>
  </si>
  <si>
    <t>Στήλη4318</t>
  </si>
  <si>
    <t>Στήλη4319</t>
  </si>
  <si>
    <t>Στήλη4320</t>
  </si>
  <si>
    <t>Στήλη4321</t>
  </si>
  <si>
    <t>Στήλη4322</t>
  </si>
  <si>
    <t>Στήλη4323</t>
  </si>
  <si>
    <t>Στήλη4324</t>
  </si>
  <si>
    <t>Στήλη4325</t>
  </si>
  <si>
    <t>Στήλη4326</t>
  </si>
  <si>
    <t>Στήλη4327</t>
  </si>
  <si>
    <t>Στήλη4328</t>
  </si>
  <si>
    <t>Στήλη4329</t>
  </si>
  <si>
    <t>Στήλη4330</t>
  </si>
  <si>
    <t>Στήλη4331</t>
  </si>
  <si>
    <t>Στήλη4332</t>
  </si>
  <si>
    <t>Στήλη4333</t>
  </si>
  <si>
    <t>Στήλη4334</t>
  </si>
  <si>
    <t>Στήλη4335</t>
  </si>
  <si>
    <t>Στήλη4336</t>
  </si>
  <si>
    <t>Στήλη4337</t>
  </si>
  <si>
    <t>Στήλη4338</t>
  </si>
  <si>
    <t>Στήλη4339</t>
  </si>
  <si>
    <t>Στήλη4340</t>
  </si>
  <si>
    <t>Στήλη4341</t>
  </si>
  <si>
    <t>Στήλη4342</t>
  </si>
  <si>
    <t>Στήλη4343</t>
  </si>
  <si>
    <t>Στήλη4344</t>
  </si>
  <si>
    <t>Στήλη4345</t>
  </si>
  <si>
    <t>Στήλη4346</t>
  </si>
  <si>
    <t>Στήλη4347</t>
  </si>
  <si>
    <t>Στήλη4348</t>
  </si>
  <si>
    <t>Στήλη4349</t>
  </si>
  <si>
    <t>Στήλη4350</t>
  </si>
  <si>
    <t>Στήλη4351</t>
  </si>
  <si>
    <t>Στήλη4352</t>
  </si>
  <si>
    <t>Στήλη4353</t>
  </si>
  <si>
    <t>Στήλη4354</t>
  </si>
  <si>
    <t>Στήλη4355</t>
  </si>
  <si>
    <t>Στήλη4356</t>
  </si>
  <si>
    <t>Στήλη4357</t>
  </si>
  <si>
    <t>Στήλη4358</t>
  </si>
  <si>
    <t>Στήλη4359</t>
  </si>
  <si>
    <t>Στήλη4360</t>
  </si>
  <si>
    <t>Στήλη4361</t>
  </si>
  <si>
    <t>Στήλη4362</t>
  </si>
  <si>
    <t>Στήλη4363</t>
  </si>
  <si>
    <t>Στήλη4364</t>
  </si>
  <si>
    <t>Στήλη4365</t>
  </si>
  <si>
    <t>Στήλη4366</t>
  </si>
  <si>
    <t>Στήλη4367</t>
  </si>
  <si>
    <t>Στήλη4368</t>
  </si>
  <si>
    <t>Στήλη4369</t>
  </si>
  <si>
    <t>Στήλη4370</t>
  </si>
  <si>
    <t>Στήλη4371</t>
  </si>
  <si>
    <t>Στήλη4372</t>
  </si>
  <si>
    <t>Στήλη4373</t>
  </si>
  <si>
    <t>Στήλη4374</t>
  </si>
  <si>
    <t>Στήλη4375</t>
  </si>
  <si>
    <t>Στήλη4376</t>
  </si>
  <si>
    <t>Στήλη4377</t>
  </si>
  <si>
    <t>Στήλη4378</t>
  </si>
  <si>
    <t>Στήλη4379</t>
  </si>
  <si>
    <t>Στήλη4380</t>
  </si>
  <si>
    <t>Στήλη4381</t>
  </si>
  <si>
    <t>Στήλη4382</t>
  </si>
  <si>
    <t>Στήλη4383</t>
  </si>
  <si>
    <t>Στήλη4384</t>
  </si>
  <si>
    <t>Στήλη4385</t>
  </si>
  <si>
    <t>Στήλη4386</t>
  </si>
  <si>
    <t>Στήλη4387</t>
  </si>
  <si>
    <t>Στήλη4388</t>
  </si>
  <si>
    <t>Στήλη4389</t>
  </si>
  <si>
    <t>Στήλη4390</t>
  </si>
  <si>
    <t>Στήλη4391</t>
  </si>
  <si>
    <t>Στήλη4392</t>
  </si>
  <si>
    <t>Στήλη4393</t>
  </si>
  <si>
    <t>Στήλη4394</t>
  </si>
  <si>
    <t>Στήλη4395</t>
  </si>
  <si>
    <t>Στήλη4396</t>
  </si>
  <si>
    <t>Στήλη4397</t>
  </si>
  <si>
    <t>Στήλη4398</t>
  </si>
  <si>
    <t>Στήλη4399</t>
  </si>
  <si>
    <t>Στήλη4400</t>
  </si>
  <si>
    <t>Στήλη4401</t>
  </si>
  <si>
    <t>Στήλη4402</t>
  </si>
  <si>
    <t>Στήλη4403</t>
  </si>
  <si>
    <t>Στήλη4404</t>
  </si>
  <si>
    <t>Στήλη4405</t>
  </si>
  <si>
    <t>Στήλη4406</t>
  </si>
  <si>
    <t>Στήλη4407</t>
  </si>
  <si>
    <t>Στήλη4408</t>
  </si>
  <si>
    <t>Στήλη4409</t>
  </si>
  <si>
    <t>Στήλη4410</t>
  </si>
  <si>
    <t>Στήλη4411</t>
  </si>
  <si>
    <t>Στήλη4412</t>
  </si>
  <si>
    <t>Στήλη4413</t>
  </si>
  <si>
    <t>Στήλη4414</t>
  </si>
  <si>
    <t>Στήλη4415</t>
  </si>
  <si>
    <t>Στήλη4416</t>
  </si>
  <si>
    <t>Στήλη4417</t>
  </si>
  <si>
    <t>Στήλη4418</t>
  </si>
  <si>
    <t>Στήλη4419</t>
  </si>
  <si>
    <t>Στήλη4420</t>
  </si>
  <si>
    <t>Στήλη4421</t>
  </si>
  <si>
    <t>Στήλη4422</t>
  </si>
  <si>
    <t>Στήλη4423</t>
  </si>
  <si>
    <t>Στήλη4424</t>
  </si>
  <si>
    <t>Στήλη4425</t>
  </si>
  <si>
    <t>Στήλη4426</t>
  </si>
  <si>
    <t>Στήλη4427</t>
  </si>
  <si>
    <t>Στήλη4428</t>
  </si>
  <si>
    <t>Στήλη4429</t>
  </si>
  <si>
    <t>Στήλη4430</t>
  </si>
  <si>
    <t>Στήλη4431</t>
  </si>
  <si>
    <t>Στήλη4432</t>
  </si>
  <si>
    <t>Στήλη4433</t>
  </si>
  <si>
    <t>Στήλη4434</t>
  </si>
  <si>
    <t>Στήλη4435</t>
  </si>
  <si>
    <t>Στήλη4436</t>
  </si>
  <si>
    <t>Στήλη4437</t>
  </si>
  <si>
    <t>Στήλη4438</t>
  </si>
  <si>
    <t>Στήλη4439</t>
  </si>
  <si>
    <t>Στήλη4440</t>
  </si>
  <si>
    <t>Στήλη4441</t>
  </si>
  <si>
    <t>Στήλη4442</t>
  </si>
  <si>
    <t>Στήλη4443</t>
  </si>
  <si>
    <t>Στήλη4444</t>
  </si>
  <si>
    <t>Στήλη4445</t>
  </si>
  <si>
    <t>Στήλη4446</t>
  </si>
  <si>
    <t>Στήλη4447</t>
  </si>
  <si>
    <t>Στήλη4448</t>
  </si>
  <si>
    <t>Στήλη4449</t>
  </si>
  <si>
    <t>Στήλη4450</t>
  </si>
  <si>
    <t>Στήλη4451</t>
  </si>
  <si>
    <t>Στήλη4452</t>
  </si>
  <si>
    <t>Στήλη4453</t>
  </si>
  <si>
    <t>Στήλη4454</t>
  </si>
  <si>
    <t>Στήλη4455</t>
  </si>
  <si>
    <t>Στήλη4456</t>
  </si>
  <si>
    <t>Στήλη4457</t>
  </si>
  <si>
    <t>Στήλη4458</t>
  </si>
  <si>
    <t>Στήλη4459</t>
  </si>
  <si>
    <t>Στήλη4460</t>
  </si>
  <si>
    <t>Στήλη4461</t>
  </si>
  <si>
    <t>Στήλη4462</t>
  </si>
  <si>
    <t>Στήλη4463</t>
  </si>
  <si>
    <t>Στήλη4464</t>
  </si>
  <si>
    <t>Στήλη4465</t>
  </si>
  <si>
    <t>Στήλη4466</t>
  </si>
  <si>
    <t>Στήλη4467</t>
  </si>
  <si>
    <t>Στήλη4468</t>
  </si>
  <si>
    <t>Στήλη4469</t>
  </si>
  <si>
    <t>Στήλη4470</t>
  </si>
  <si>
    <t>Στήλη4471</t>
  </si>
  <si>
    <t>Στήλη4472</t>
  </si>
  <si>
    <t>Στήλη4473</t>
  </si>
  <si>
    <t>Στήλη4474</t>
  </si>
  <si>
    <t>Στήλη4475</t>
  </si>
  <si>
    <t>Στήλη4476</t>
  </si>
  <si>
    <t>Στήλη4477</t>
  </si>
  <si>
    <t>Στήλη4478</t>
  </si>
  <si>
    <t>Στήλη4479</t>
  </si>
  <si>
    <t>Στήλη4480</t>
  </si>
  <si>
    <t>Στήλη4481</t>
  </si>
  <si>
    <t>Στήλη4482</t>
  </si>
  <si>
    <t>Στήλη4483</t>
  </si>
  <si>
    <t>Στήλη4484</t>
  </si>
  <si>
    <t>Στήλη4485</t>
  </si>
  <si>
    <t>Στήλη4486</t>
  </si>
  <si>
    <t>Στήλη4487</t>
  </si>
  <si>
    <t>Στήλη4488</t>
  </si>
  <si>
    <t>Στήλη4489</t>
  </si>
  <si>
    <t>Στήλη4490</t>
  </si>
  <si>
    <t>Στήλη4491</t>
  </si>
  <si>
    <t>Στήλη4492</t>
  </si>
  <si>
    <t>Στήλη4493</t>
  </si>
  <si>
    <t>Στήλη4494</t>
  </si>
  <si>
    <t>Στήλη4495</t>
  </si>
  <si>
    <t>Στήλη4496</t>
  </si>
  <si>
    <t>Στήλη4497</t>
  </si>
  <si>
    <t>Στήλη4498</t>
  </si>
  <si>
    <t>Στήλη4499</t>
  </si>
  <si>
    <t>Στήλη4500</t>
  </si>
  <si>
    <t>Στήλη4501</t>
  </si>
  <si>
    <t>Στήλη4502</t>
  </si>
  <si>
    <t>Στήλη4503</t>
  </si>
  <si>
    <t>Στήλη4504</t>
  </si>
  <si>
    <t>Στήλη4505</t>
  </si>
  <si>
    <t>Στήλη4506</t>
  </si>
  <si>
    <t>Στήλη4507</t>
  </si>
  <si>
    <t>Στήλη4508</t>
  </si>
  <si>
    <t>Στήλη4509</t>
  </si>
  <si>
    <t>Στήλη4510</t>
  </si>
  <si>
    <t>Στήλη4511</t>
  </si>
  <si>
    <t>Στήλη4512</t>
  </si>
  <si>
    <t>Στήλη4513</t>
  </si>
  <si>
    <t>Στήλη4514</t>
  </si>
  <si>
    <t>Στήλη4515</t>
  </si>
  <si>
    <t>Στήλη4516</t>
  </si>
  <si>
    <t>Στήλη4517</t>
  </si>
  <si>
    <t>Στήλη4518</t>
  </si>
  <si>
    <t>Στήλη4519</t>
  </si>
  <si>
    <t>Στήλη4520</t>
  </si>
  <si>
    <t>Στήλη4521</t>
  </si>
  <si>
    <t>Στήλη4522</t>
  </si>
  <si>
    <t>Στήλη4523</t>
  </si>
  <si>
    <t>Στήλη4524</t>
  </si>
  <si>
    <t>Στήλη4525</t>
  </si>
  <si>
    <t>Στήλη4526</t>
  </si>
  <si>
    <t>Στήλη4527</t>
  </si>
  <si>
    <t>Στήλη4528</t>
  </si>
  <si>
    <t>Στήλη4529</t>
  </si>
  <si>
    <t>Στήλη4530</t>
  </si>
  <si>
    <t>Στήλη4531</t>
  </si>
  <si>
    <t>Στήλη4532</t>
  </si>
  <si>
    <t>Στήλη4533</t>
  </si>
  <si>
    <t>Στήλη4534</t>
  </si>
  <si>
    <t>Στήλη4535</t>
  </si>
  <si>
    <t>Στήλη4536</t>
  </si>
  <si>
    <t>Στήλη4537</t>
  </si>
  <si>
    <t>Στήλη4538</t>
  </si>
  <si>
    <t>Στήλη4539</t>
  </si>
  <si>
    <t>Στήλη4540</t>
  </si>
  <si>
    <t>Στήλη4541</t>
  </si>
  <si>
    <t>Στήλη4542</t>
  </si>
  <si>
    <t>Στήλη4543</t>
  </si>
  <si>
    <t>Στήλη4544</t>
  </si>
  <si>
    <t>Στήλη4545</t>
  </si>
  <si>
    <t>Στήλη4546</t>
  </si>
  <si>
    <t>Στήλη4547</t>
  </si>
  <si>
    <t>Στήλη4548</t>
  </si>
  <si>
    <t>Στήλη4549</t>
  </si>
  <si>
    <t>Στήλη4550</t>
  </si>
  <si>
    <t>Στήλη4551</t>
  </si>
  <si>
    <t>Στήλη4552</t>
  </si>
  <si>
    <t>Στήλη4553</t>
  </si>
  <si>
    <t>Στήλη4554</t>
  </si>
  <si>
    <t>Στήλη4555</t>
  </si>
  <si>
    <t>Στήλη4556</t>
  </si>
  <si>
    <t>Στήλη4557</t>
  </si>
  <si>
    <t>Στήλη4558</t>
  </si>
  <si>
    <t>Στήλη4559</t>
  </si>
  <si>
    <t>Στήλη4560</t>
  </si>
  <si>
    <t>Στήλη4561</t>
  </si>
  <si>
    <t>Στήλη4562</t>
  </si>
  <si>
    <t>Στήλη4563</t>
  </si>
  <si>
    <t>Στήλη4564</t>
  </si>
  <si>
    <t>Στήλη4565</t>
  </si>
  <si>
    <t>Στήλη4566</t>
  </si>
  <si>
    <t>Στήλη4567</t>
  </si>
  <si>
    <t>Στήλη4568</t>
  </si>
  <si>
    <t>Στήλη4569</t>
  </si>
  <si>
    <t>Στήλη4570</t>
  </si>
  <si>
    <t>Στήλη4571</t>
  </si>
  <si>
    <t>Στήλη4572</t>
  </si>
  <si>
    <t>Στήλη4573</t>
  </si>
  <si>
    <t>Στήλη4574</t>
  </si>
  <si>
    <t>Στήλη4575</t>
  </si>
  <si>
    <t>Στήλη4576</t>
  </si>
  <si>
    <t>Στήλη4577</t>
  </si>
  <si>
    <t>Στήλη4578</t>
  </si>
  <si>
    <t>Στήλη4579</t>
  </si>
  <si>
    <t>Στήλη4580</t>
  </si>
  <si>
    <t>Στήλη4581</t>
  </si>
  <si>
    <t>Στήλη4582</t>
  </si>
  <si>
    <t>Στήλη4583</t>
  </si>
  <si>
    <t>Στήλη4584</t>
  </si>
  <si>
    <t>Στήλη4585</t>
  </si>
  <si>
    <t>Στήλη4586</t>
  </si>
  <si>
    <t>Στήλη4587</t>
  </si>
  <si>
    <t>Στήλη4588</t>
  </si>
  <si>
    <t>Στήλη4589</t>
  </si>
  <si>
    <t>Στήλη4590</t>
  </si>
  <si>
    <t>Στήλη4591</t>
  </si>
  <si>
    <t>Στήλη4592</t>
  </si>
  <si>
    <t>Στήλη4593</t>
  </si>
  <si>
    <t>Στήλη4594</t>
  </si>
  <si>
    <t>Στήλη4595</t>
  </si>
  <si>
    <t>Στήλη4596</t>
  </si>
  <si>
    <t>Στήλη4597</t>
  </si>
  <si>
    <t>Στήλη4598</t>
  </si>
  <si>
    <t>Στήλη4599</t>
  </si>
  <si>
    <t>Στήλη4600</t>
  </si>
  <si>
    <t>Στήλη4601</t>
  </si>
  <si>
    <t>Στήλη4602</t>
  </si>
  <si>
    <t>Στήλη4603</t>
  </si>
  <si>
    <t>Στήλη4604</t>
  </si>
  <si>
    <t>Στήλη4605</t>
  </si>
  <si>
    <t>Στήλη4606</t>
  </si>
  <si>
    <t>Στήλη4607</t>
  </si>
  <si>
    <t>Στήλη4608</t>
  </si>
  <si>
    <t>Στήλη4609</t>
  </si>
  <si>
    <t>Στήλη4610</t>
  </si>
  <si>
    <t>Στήλη4611</t>
  </si>
  <si>
    <t>Στήλη4612</t>
  </si>
  <si>
    <t>Στήλη4613</t>
  </si>
  <si>
    <t>Στήλη4614</t>
  </si>
  <si>
    <t>Στήλη4615</t>
  </si>
  <si>
    <t>Στήλη4616</t>
  </si>
  <si>
    <t>Στήλη4617</t>
  </si>
  <si>
    <t>Στήλη4618</t>
  </si>
  <si>
    <t>Στήλη4619</t>
  </si>
  <si>
    <t>Στήλη4620</t>
  </si>
  <si>
    <t>Στήλη4621</t>
  </si>
  <si>
    <t>Στήλη4622</t>
  </si>
  <si>
    <t>Στήλη4623</t>
  </si>
  <si>
    <t>Στήλη4624</t>
  </si>
  <si>
    <t>Στήλη4625</t>
  </si>
  <si>
    <t>Στήλη4626</t>
  </si>
  <si>
    <t>Στήλη4627</t>
  </si>
  <si>
    <t>Στήλη4628</t>
  </si>
  <si>
    <t>Στήλη4629</t>
  </si>
  <si>
    <t>Στήλη4630</t>
  </si>
  <si>
    <t>Στήλη4631</t>
  </si>
  <si>
    <t>Στήλη4632</t>
  </si>
  <si>
    <t>Στήλη4633</t>
  </si>
  <si>
    <t>Στήλη4634</t>
  </si>
  <si>
    <t>Στήλη4635</t>
  </si>
  <si>
    <t>Στήλη4636</t>
  </si>
  <si>
    <t>Στήλη4637</t>
  </si>
  <si>
    <t>Στήλη4638</t>
  </si>
  <si>
    <t>Στήλη4639</t>
  </si>
  <si>
    <t>Στήλη4640</t>
  </si>
  <si>
    <t>Στήλη4641</t>
  </si>
  <si>
    <t>Στήλη4642</t>
  </si>
  <si>
    <t>Στήλη4643</t>
  </si>
  <si>
    <t>Στήλη4644</t>
  </si>
  <si>
    <t>Στήλη4645</t>
  </si>
  <si>
    <t>Στήλη4646</t>
  </si>
  <si>
    <t>Στήλη4647</t>
  </si>
  <si>
    <t>Στήλη4648</t>
  </si>
  <si>
    <t>Στήλη4649</t>
  </si>
  <si>
    <t>Στήλη4650</t>
  </si>
  <si>
    <t>Στήλη4651</t>
  </si>
  <si>
    <t>Στήλη4652</t>
  </si>
  <si>
    <t>Στήλη4653</t>
  </si>
  <si>
    <t>Στήλη4654</t>
  </si>
  <si>
    <t>Στήλη4655</t>
  </si>
  <si>
    <t>Στήλη4656</t>
  </si>
  <si>
    <t>Στήλη4657</t>
  </si>
  <si>
    <t>Στήλη4658</t>
  </si>
  <si>
    <t>Στήλη4659</t>
  </si>
  <si>
    <t>Στήλη4660</t>
  </si>
  <si>
    <t>Στήλη4661</t>
  </si>
  <si>
    <t>Στήλη4662</t>
  </si>
  <si>
    <t>Στήλη4663</t>
  </si>
  <si>
    <t>Στήλη4664</t>
  </si>
  <si>
    <t>Στήλη4665</t>
  </si>
  <si>
    <t>Στήλη4666</t>
  </si>
  <si>
    <t>Στήλη4667</t>
  </si>
  <si>
    <t>Στήλη4668</t>
  </si>
  <si>
    <t>Στήλη4669</t>
  </si>
  <si>
    <t>Στήλη4670</t>
  </si>
  <si>
    <t>Στήλη4671</t>
  </si>
  <si>
    <t>Στήλη4672</t>
  </si>
  <si>
    <t>Στήλη4673</t>
  </si>
  <si>
    <t>Στήλη4674</t>
  </si>
  <si>
    <t>Στήλη4675</t>
  </si>
  <si>
    <t>Στήλη4676</t>
  </si>
  <si>
    <t>Στήλη4677</t>
  </si>
  <si>
    <t>Στήλη4678</t>
  </si>
  <si>
    <t>Στήλη4679</t>
  </si>
  <si>
    <t>Στήλη4680</t>
  </si>
  <si>
    <t>Στήλη4681</t>
  </si>
  <si>
    <t>Στήλη4682</t>
  </si>
  <si>
    <t>Στήλη4683</t>
  </si>
  <si>
    <t>Στήλη4684</t>
  </si>
  <si>
    <t>Στήλη4685</t>
  </si>
  <si>
    <t>Στήλη4686</t>
  </si>
  <si>
    <t>Στήλη4687</t>
  </si>
  <si>
    <t>Στήλη4688</t>
  </si>
  <si>
    <t>Στήλη4689</t>
  </si>
  <si>
    <t>Στήλη4690</t>
  </si>
  <si>
    <t>Στήλη4691</t>
  </si>
  <si>
    <t>Στήλη4692</t>
  </si>
  <si>
    <t>Στήλη4693</t>
  </si>
  <si>
    <t>Στήλη4694</t>
  </si>
  <si>
    <t>Στήλη4695</t>
  </si>
  <si>
    <t>Στήλη4696</t>
  </si>
  <si>
    <t>Στήλη4697</t>
  </si>
  <si>
    <t>Στήλη4698</t>
  </si>
  <si>
    <t>Στήλη4699</t>
  </si>
  <si>
    <t>Στήλη4700</t>
  </si>
  <si>
    <t>Στήλη4701</t>
  </si>
  <si>
    <t>Στήλη4702</t>
  </si>
  <si>
    <t>Στήλη4703</t>
  </si>
  <si>
    <t>Στήλη4704</t>
  </si>
  <si>
    <t>Στήλη4705</t>
  </si>
  <si>
    <t>Στήλη4706</t>
  </si>
  <si>
    <t>Στήλη4707</t>
  </si>
  <si>
    <t>Στήλη4708</t>
  </si>
  <si>
    <t>Στήλη4709</t>
  </si>
  <si>
    <t>Στήλη4710</t>
  </si>
  <si>
    <t>Στήλη4711</t>
  </si>
  <si>
    <t>Στήλη4712</t>
  </si>
  <si>
    <t>Στήλη4713</t>
  </si>
  <si>
    <t>Στήλη4714</t>
  </si>
  <si>
    <t>Στήλη4715</t>
  </si>
  <si>
    <t>Στήλη4716</t>
  </si>
  <si>
    <t>Στήλη4717</t>
  </si>
  <si>
    <t>Στήλη4718</t>
  </si>
  <si>
    <t>Στήλη4719</t>
  </si>
  <si>
    <t>Στήλη4720</t>
  </si>
  <si>
    <t>Στήλη4721</t>
  </si>
  <si>
    <t>Στήλη4722</t>
  </si>
  <si>
    <t>Στήλη4723</t>
  </si>
  <si>
    <t>Στήλη4724</t>
  </si>
  <si>
    <t>Στήλη4725</t>
  </si>
  <si>
    <t>Στήλη4726</t>
  </si>
  <si>
    <t>Στήλη4727</t>
  </si>
  <si>
    <t>Στήλη4728</t>
  </si>
  <si>
    <t>Στήλη4729</t>
  </si>
  <si>
    <t>Στήλη4730</t>
  </si>
  <si>
    <t>Στήλη4731</t>
  </si>
  <si>
    <t>Στήλη4732</t>
  </si>
  <si>
    <t>Στήλη4733</t>
  </si>
  <si>
    <t>Στήλη4734</t>
  </si>
  <si>
    <t>Στήλη4735</t>
  </si>
  <si>
    <t>Στήλη4736</t>
  </si>
  <si>
    <t>Στήλη4737</t>
  </si>
  <si>
    <t>Στήλη4738</t>
  </si>
  <si>
    <t>Στήλη4739</t>
  </si>
  <si>
    <t>Στήλη4740</t>
  </si>
  <si>
    <t>Στήλη4741</t>
  </si>
  <si>
    <t>Στήλη4742</t>
  </si>
  <si>
    <t>Στήλη4743</t>
  </si>
  <si>
    <t>Στήλη4744</t>
  </si>
  <si>
    <t>Στήλη4745</t>
  </si>
  <si>
    <t>Στήλη4746</t>
  </si>
  <si>
    <t>Στήλη4747</t>
  </si>
  <si>
    <t>Στήλη4748</t>
  </si>
  <si>
    <t>Στήλη4749</t>
  </si>
  <si>
    <t>Στήλη4750</t>
  </si>
  <si>
    <t>Στήλη4751</t>
  </si>
  <si>
    <t>Στήλη4752</t>
  </si>
  <si>
    <t>Στήλη4753</t>
  </si>
  <si>
    <t>Στήλη4754</t>
  </si>
  <si>
    <t>Στήλη4755</t>
  </si>
  <si>
    <t>Στήλη4756</t>
  </si>
  <si>
    <t>Στήλη4757</t>
  </si>
  <si>
    <t>Στήλη4758</t>
  </si>
  <si>
    <t>Στήλη4759</t>
  </si>
  <si>
    <t>Στήλη4760</t>
  </si>
  <si>
    <t>Στήλη4761</t>
  </si>
  <si>
    <t>Στήλη4762</t>
  </si>
  <si>
    <t>Στήλη4763</t>
  </si>
  <si>
    <t>Στήλη4764</t>
  </si>
  <si>
    <t>Στήλη4765</t>
  </si>
  <si>
    <t>Στήλη4766</t>
  </si>
  <si>
    <t>Στήλη4767</t>
  </si>
  <si>
    <t>Στήλη4768</t>
  </si>
  <si>
    <t>Στήλη4769</t>
  </si>
  <si>
    <t>Στήλη4770</t>
  </si>
  <si>
    <t>Στήλη4771</t>
  </si>
  <si>
    <t>Στήλη4772</t>
  </si>
  <si>
    <t>Στήλη4773</t>
  </si>
  <si>
    <t>Στήλη4774</t>
  </si>
  <si>
    <t>Στήλη4775</t>
  </si>
  <si>
    <t>Στήλη4776</t>
  </si>
  <si>
    <t>Στήλη4777</t>
  </si>
  <si>
    <t>Στήλη4778</t>
  </si>
  <si>
    <t>Στήλη4779</t>
  </si>
  <si>
    <t>Στήλη4780</t>
  </si>
  <si>
    <t>Στήλη4781</t>
  </si>
  <si>
    <t>Στήλη4782</t>
  </si>
  <si>
    <t>Στήλη4783</t>
  </si>
  <si>
    <t>Στήλη4784</t>
  </si>
  <si>
    <t>Στήλη4785</t>
  </si>
  <si>
    <t>Στήλη4786</t>
  </si>
  <si>
    <t>Στήλη4787</t>
  </si>
  <si>
    <t>Στήλη4788</t>
  </si>
  <si>
    <t>Στήλη4789</t>
  </si>
  <si>
    <t>Στήλη4790</t>
  </si>
  <si>
    <t>Στήλη4791</t>
  </si>
  <si>
    <t>Στήλη4792</t>
  </si>
  <si>
    <t>Στήλη4793</t>
  </si>
  <si>
    <t>Στήλη4794</t>
  </si>
  <si>
    <t>Στήλη4795</t>
  </si>
  <si>
    <t>Στήλη4796</t>
  </si>
  <si>
    <t>Στήλη4797</t>
  </si>
  <si>
    <t>Στήλη4798</t>
  </si>
  <si>
    <t>Στήλη4799</t>
  </si>
  <si>
    <t>Στήλη4800</t>
  </si>
  <si>
    <t>Στήλη4801</t>
  </si>
  <si>
    <t>Στήλη4802</t>
  </si>
  <si>
    <t>Στήλη4803</t>
  </si>
  <si>
    <t>Στήλη4804</t>
  </si>
  <si>
    <t>Στήλη4805</t>
  </si>
  <si>
    <t>Στήλη4806</t>
  </si>
  <si>
    <t>Στήλη4807</t>
  </si>
  <si>
    <t>Στήλη4808</t>
  </si>
  <si>
    <t>Στήλη4809</t>
  </si>
  <si>
    <t>Στήλη4810</t>
  </si>
  <si>
    <t>Στήλη4811</t>
  </si>
  <si>
    <t>Στήλη4812</t>
  </si>
  <si>
    <t>Στήλη4813</t>
  </si>
  <si>
    <t>Στήλη4814</t>
  </si>
  <si>
    <t>Στήλη4815</t>
  </si>
  <si>
    <t>Στήλη4816</t>
  </si>
  <si>
    <t>Στήλη4817</t>
  </si>
  <si>
    <t>Στήλη4818</t>
  </si>
  <si>
    <t>Στήλη4819</t>
  </si>
  <si>
    <t>Στήλη4820</t>
  </si>
  <si>
    <t>Στήλη4821</t>
  </si>
  <si>
    <t>Στήλη4822</t>
  </si>
  <si>
    <t>Στήλη4823</t>
  </si>
  <si>
    <t>Στήλη4824</t>
  </si>
  <si>
    <t>Στήλη4825</t>
  </si>
  <si>
    <t>Στήλη4826</t>
  </si>
  <si>
    <t>Στήλη4827</t>
  </si>
  <si>
    <t>Στήλη4828</t>
  </si>
  <si>
    <t>Στήλη4829</t>
  </si>
  <si>
    <t>Στήλη4830</t>
  </si>
  <si>
    <t>Στήλη4831</t>
  </si>
  <si>
    <t>Στήλη4832</t>
  </si>
  <si>
    <t>Στήλη4833</t>
  </si>
  <si>
    <t>Στήλη4834</t>
  </si>
  <si>
    <t>Στήλη4835</t>
  </si>
  <si>
    <t>Στήλη4836</t>
  </si>
  <si>
    <t>Στήλη4837</t>
  </si>
  <si>
    <t>Στήλη4838</t>
  </si>
  <si>
    <t>Στήλη4839</t>
  </si>
  <si>
    <t>Στήλη4840</t>
  </si>
  <si>
    <t>Στήλη4841</t>
  </si>
  <si>
    <t>Στήλη4842</t>
  </si>
  <si>
    <t>Στήλη4843</t>
  </si>
  <si>
    <t>Στήλη4844</t>
  </si>
  <si>
    <t>Στήλη4845</t>
  </si>
  <si>
    <t>Στήλη4846</t>
  </si>
  <si>
    <t>Στήλη4847</t>
  </si>
  <si>
    <t>Στήλη4848</t>
  </si>
  <si>
    <t>Στήλη4849</t>
  </si>
  <si>
    <t>Στήλη4850</t>
  </si>
  <si>
    <t>Στήλη4851</t>
  </si>
  <si>
    <t>Στήλη4852</t>
  </si>
  <si>
    <t>Στήλη4853</t>
  </si>
  <si>
    <t>Στήλη4854</t>
  </si>
  <si>
    <t>Στήλη4855</t>
  </si>
  <si>
    <t>Στήλη4856</t>
  </si>
  <si>
    <t>Στήλη4857</t>
  </si>
  <si>
    <t>Στήλη4858</t>
  </si>
  <si>
    <t>Στήλη4859</t>
  </si>
  <si>
    <t>Στήλη4860</t>
  </si>
  <si>
    <t>Στήλη4861</t>
  </si>
  <si>
    <t>Στήλη4862</t>
  </si>
  <si>
    <t>Στήλη4863</t>
  </si>
  <si>
    <t>Στήλη4864</t>
  </si>
  <si>
    <t>Στήλη4865</t>
  </si>
  <si>
    <t>Στήλη4866</t>
  </si>
  <si>
    <t>Στήλη4867</t>
  </si>
  <si>
    <t>Στήλη4868</t>
  </si>
  <si>
    <t>Στήλη4869</t>
  </si>
  <si>
    <t>Στήλη4870</t>
  </si>
  <si>
    <t>Στήλη4871</t>
  </si>
  <si>
    <t>Στήλη4872</t>
  </si>
  <si>
    <t>Στήλη4873</t>
  </si>
  <si>
    <t>Στήλη4874</t>
  </si>
  <si>
    <t>Στήλη4875</t>
  </si>
  <si>
    <t>Στήλη4876</t>
  </si>
  <si>
    <t>Στήλη4877</t>
  </si>
  <si>
    <t>Στήλη4878</t>
  </si>
  <si>
    <t>Στήλη4879</t>
  </si>
  <si>
    <t>Στήλη4880</t>
  </si>
  <si>
    <t>Στήλη4881</t>
  </si>
  <si>
    <t>Στήλη4882</t>
  </si>
  <si>
    <t>Στήλη4883</t>
  </si>
  <si>
    <t>Στήλη4884</t>
  </si>
  <si>
    <t>Στήλη4885</t>
  </si>
  <si>
    <t>Στήλη4886</t>
  </si>
  <si>
    <t>Στήλη4887</t>
  </si>
  <si>
    <t>Στήλη4888</t>
  </si>
  <si>
    <t>Στήλη4889</t>
  </si>
  <si>
    <t>Στήλη4890</t>
  </si>
  <si>
    <t>Στήλη4891</t>
  </si>
  <si>
    <t>Στήλη4892</t>
  </si>
  <si>
    <t>Στήλη4893</t>
  </si>
  <si>
    <t>Στήλη4894</t>
  </si>
  <si>
    <t>Στήλη4895</t>
  </si>
  <si>
    <t>Στήλη4896</t>
  </si>
  <si>
    <t>Στήλη4897</t>
  </si>
  <si>
    <t>Στήλη4898</t>
  </si>
  <si>
    <t>Στήλη4899</t>
  </si>
  <si>
    <t>Στήλη4900</t>
  </si>
  <si>
    <t>Στήλη4901</t>
  </si>
  <si>
    <t>Στήλη4902</t>
  </si>
  <si>
    <t>Στήλη4903</t>
  </si>
  <si>
    <t>Στήλη4904</t>
  </si>
  <si>
    <t>Στήλη4905</t>
  </si>
  <si>
    <t>Στήλη4906</t>
  </si>
  <si>
    <t>Στήλη4907</t>
  </si>
  <si>
    <t>Στήλη4908</t>
  </si>
  <si>
    <t>Στήλη4909</t>
  </si>
  <si>
    <t>Στήλη4910</t>
  </si>
  <si>
    <t>Στήλη4911</t>
  </si>
  <si>
    <t>Στήλη4912</t>
  </si>
  <si>
    <t>Στήλη4913</t>
  </si>
  <si>
    <t>Στήλη4914</t>
  </si>
  <si>
    <t>Στήλη4915</t>
  </si>
  <si>
    <t>Στήλη4916</t>
  </si>
  <si>
    <t>Στήλη4917</t>
  </si>
  <si>
    <t>Στήλη4918</t>
  </si>
  <si>
    <t>Στήλη4919</t>
  </si>
  <si>
    <t>Στήλη4920</t>
  </si>
  <si>
    <t>Στήλη4921</t>
  </si>
  <si>
    <t>Στήλη4922</t>
  </si>
  <si>
    <t>Στήλη4923</t>
  </si>
  <si>
    <t>Στήλη4924</t>
  </si>
  <si>
    <t>Στήλη4925</t>
  </si>
  <si>
    <t>Στήλη4926</t>
  </si>
  <si>
    <t>Στήλη4927</t>
  </si>
  <si>
    <t>Στήλη4928</t>
  </si>
  <si>
    <t>Στήλη4929</t>
  </si>
  <si>
    <t>Στήλη4930</t>
  </si>
  <si>
    <t>Στήλη4931</t>
  </si>
  <si>
    <t>Στήλη4932</t>
  </si>
  <si>
    <t>Στήλη4933</t>
  </si>
  <si>
    <t>Στήλη4934</t>
  </si>
  <si>
    <t>Στήλη4935</t>
  </si>
  <si>
    <t>Στήλη4936</t>
  </si>
  <si>
    <t>Στήλη4937</t>
  </si>
  <si>
    <t>Στήλη4938</t>
  </si>
  <si>
    <t>Στήλη4939</t>
  </si>
  <si>
    <t>Στήλη4940</t>
  </si>
  <si>
    <t>Στήλη4941</t>
  </si>
  <si>
    <t>Στήλη4942</t>
  </si>
  <si>
    <t>Στήλη4943</t>
  </si>
  <si>
    <t>Στήλη4944</t>
  </si>
  <si>
    <t>Στήλη4945</t>
  </si>
  <si>
    <t>Στήλη4946</t>
  </si>
  <si>
    <t>Στήλη4947</t>
  </si>
  <si>
    <t>Στήλη4948</t>
  </si>
  <si>
    <t>Στήλη4949</t>
  </si>
  <si>
    <t>Στήλη4950</t>
  </si>
  <si>
    <t>Στήλη4951</t>
  </si>
  <si>
    <t>Στήλη4952</t>
  </si>
  <si>
    <t>Στήλη4953</t>
  </si>
  <si>
    <t>Στήλη4954</t>
  </si>
  <si>
    <t>Στήλη4955</t>
  </si>
  <si>
    <t>Στήλη4956</t>
  </si>
  <si>
    <t>Στήλη4957</t>
  </si>
  <si>
    <t>Στήλη4958</t>
  </si>
  <si>
    <t>Στήλη4959</t>
  </si>
  <si>
    <t>Στήλη4960</t>
  </si>
  <si>
    <t>Στήλη4961</t>
  </si>
  <si>
    <t>Στήλη4962</t>
  </si>
  <si>
    <t>Στήλη4963</t>
  </si>
  <si>
    <t>Στήλη4964</t>
  </si>
  <si>
    <t>Στήλη4965</t>
  </si>
  <si>
    <t>Στήλη4966</t>
  </si>
  <si>
    <t>Στήλη4967</t>
  </si>
  <si>
    <t>Στήλη4968</t>
  </si>
  <si>
    <t>Στήλη4969</t>
  </si>
  <si>
    <t>Στήλη4970</t>
  </si>
  <si>
    <t>Στήλη4971</t>
  </si>
  <si>
    <t>Στήλη4972</t>
  </si>
  <si>
    <t>Στήλη4973</t>
  </si>
  <si>
    <t>Στήλη4974</t>
  </si>
  <si>
    <t>Στήλη4975</t>
  </si>
  <si>
    <t>Στήλη4976</t>
  </si>
  <si>
    <t>Στήλη4977</t>
  </si>
  <si>
    <t>Στήλη4978</t>
  </si>
  <si>
    <t>Στήλη4979</t>
  </si>
  <si>
    <t>Στήλη4980</t>
  </si>
  <si>
    <t>Στήλη4981</t>
  </si>
  <si>
    <t>Στήλη4982</t>
  </si>
  <si>
    <t>Στήλη4983</t>
  </si>
  <si>
    <t>Στήλη4984</t>
  </si>
  <si>
    <t>Στήλη4985</t>
  </si>
  <si>
    <t>Στήλη4986</t>
  </si>
  <si>
    <t>Στήλη4987</t>
  </si>
  <si>
    <t>Στήλη4988</t>
  </si>
  <si>
    <t>Στήλη4989</t>
  </si>
  <si>
    <t>Στήλη4990</t>
  </si>
  <si>
    <t>Στήλη4991</t>
  </si>
  <si>
    <t>Στήλη4992</t>
  </si>
  <si>
    <t>Στήλη4993</t>
  </si>
  <si>
    <t>Στήλη4994</t>
  </si>
  <si>
    <t>Στήλη4995</t>
  </si>
  <si>
    <t>Στήλη4996</t>
  </si>
  <si>
    <t>Στήλη4997</t>
  </si>
  <si>
    <t>Στήλη4998</t>
  </si>
  <si>
    <t>Στήλη4999</t>
  </si>
  <si>
    <t>Στήλη5000</t>
  </si>
  <si>
    <t>Στήλη5001</t>
  </si>
  <si>
    <t>Στήλη5002</t>
  </si>
  <si>
    <t>Στήλη5003</t>
  </si>
  <si>
    <t>Στήλη5004</t>
  </si>
  <si>
    <t>Στήλη5005</t>
  </si>
  <si>
    <t>Στήλη5006</t>
  </si>
  <si>
    <t>Στήλη5007</t>
  </si>
  <si>
    <t>Στήλη5008</t>
  </si>
  <si>
    <t>Στήλη5009</t>
  </si>
  <si>
    <t>Στήλη5010</t>
  </si>
  <si>
    <t>Στήλη5011</t>
  </si>
  <si>
    <t>Στήλη5012</t>
  </si>
  <si>
    <t>Στήλη5013</t>
  </si>
  <si>
    <t>Στήλη5014</t>
  </si>
  <si>
    <t>Στήλη5015</t>
  </si>
  <si>
    <t>Στήλη5016</t>
  </si>
  <si>
    <t>Στήλη5017</t>
  </si>
  <si>
    <t>Στήλη5018</t>
  </si>
  <si>
    <t>Στήλη5019</t>
  </si>
  <si>
    <t>Στήλη5020</t>
  </si>
  <si>
    <t>Στήλη5021</t>
  </si>
  <si>
    <t>Στήλη5022</t>
  </si>
  <si>
    <t>Στήλη5023</t>
  </si>
  <si>
    <t>Στήλη5024</t>
  </si>
  <si>
    <t>Στήλη5025</t>
  </si>
  <si>
    <t>Στήλη5026</t>
  </si>
  <si>
    <t>Στήλη5027</t>
  </si>
  <si>
    <t>Στήλη5028</t>
  </si>
  <si>
    <t>Στήλη5029</t>
  </si>
  <si>
    <t>Στήλη5030</t>
  </si>
  <si>
    <t>Στήλη5031</t>
  </si>
  <si>
    <t>Στήλη5032</t>
  </si>
  <si>
    <t>Στήλη5033</t>
  </si>
  <si>
    <t>Στήλη5034</t>
  </si>
  <si>
    <t>Στήλη5035</t>
  </si>
  <si>
    <t>Στήλη5036</t>
  </si>
  <si>
    <t>Στήλη5037</t>
  </si>
  <si>
    <t>Στήλη5038</t>
  </si>
  <si>
    <t>Στήλη5039</t>
  </si>
  <si>
    <t>Στήλη5040</t>
  </si>
  <si>
    <t>Στήλη5041</t>
  </si>
  <si>
    <t>Στήλη5042</t>
  </si>
  <si>
    <t>Στήλη5043</t>
  </si>
  <si>
    <t>Στήλη5044</t>
  </si>
  <si>
    <t>Στήλη5045</t>
  </si>
  <si>
    <t>Στήλη5046</t>
  </si>
  <si>
    <t>Στήλη5047</t>
  </si>
  <si>
    <t>Στήλη5048</t>
  </si>
  <si>
    <t>Στήλη5049</t>
  </si>
  <si>
    <t>Στήλη5050</t>
  </si>
  <si>
    <t>Στήλη5051</t>
  </si>
  <si>
    <t>Στήλη5052</t>
  </si>
  <si>
    <t>Στήλη5053</t>
  </si>
  <si>
    <t>Στήλη5054</t>
  </si>
  <si>
    <t>Στήλη5055</t>
  </si>
  <si>
    <t>Στήλη5056</t>
  </si>
  <si>
    <t>Στήλη5057</t>
  </si>
  <si>
    <t>Στήλη5058</t>
  </si>
  <si>
    <t>Στήλη5059</t>
  </si>
  <si>
    <t>Στήλη5060</t>
  </si>
  <si>
    <t>Στήλη5061</t>
  </si>
  <si>
    <t>Στήλη5062</t>
  </si>
  <si>
    <t>Στήλη5063</t>
  </si>
  <si>
    <t>Στήλη5064</t>
  </si>
  <si>
    <t>Στήλη5065</t>
  </si>
  <si>
    <t>Στήλη5066</t>
  </si>
  <si>
    <t>Στήλη5067</t>
  </si>
  <si>
    <t>Στήλη5068</t>
  </si>
  <si>
    <t>Στήλη5069</t>
  </si>
  <si>
    <t>Στήλη5070</t>
  </si>
  <si>
    <t>Στήλη5071</t>
  </si>
  <si>
    <t>Στήλη5072</t>
  </si>
  <si>
    <t>Στήλη5073</t>
  </si>
  <si>
    <t>Στήλη5074</t>
  </si>
  <si>
    <t>Στήλη5075</t>
  </si>
  <si>
    <t>Στήλη5076</t>
  </si>
  <si>
    <t>Στήλη5077</t>
  </si>
  <si>
    <t>Στήλη5078</t>
  </si>
  <si>
    <t>Στήλη5079</t>
  </si>
  <si>
    <t>Στήλη5080</t>
  </si>
  <si>
    <t>Στήλη5081</t>
  </si>
  <si>
    <t>Στήλη5082</t>
  </si>
  <si>
    <t>Στήλη5083</t>
  </si>
  <si>
    <t>Στήλη5084</t>
  </si>
  <si>
    <t>Στήλη5085</t>
  </si>
  <si>
    <t>Στήλη5086</t>
  </si>
  <si>
    <t>Στήλη5087</t>
  </si>
  <si>
    <t>Στήλη5088</t>
  </si>
  <si>
    <t>Στήλη5089</t>
  </si>
  <si>
    <t>Στήλη5090</t>
  </si>
  <si>
    <t>Στήλη5091</t>
  </si>
  <si>
    <t>Στήλη5092</t>
  </si>
  <si>
    <t>Στήλη5093</t>
  </si>
  <si>
    <t>Στήλη5094</t>
  </si>
  <si>
    <t>Στήλη5095</t>
  </si>
  <si>
    <t>Στήλη5096</t>
  </si>
  <si>
    <t>Στήλη5097</t>
  </si>
  <si>
    <t>Στήλη5098</t>
  </si>
  <si>
    <t>Στήλη5099</t>
  </si>
  <si>
    <t>Στήλη5100</t>
  </si>
  <si>
    <t>Στήλη5101</t>
  </si>
  <si>
    <t>Στήλη5102</t>
  </si>
  <si>
    <t>Στήλη5103</t>
  </si>
  <si>
    <t>Στήλη5104</t>
  </si>
  <si>
    <t>Στήλη5105</t>
  </si>
  <si>
    <t>Στήλη5106</t>
  </si>
  <si>
    <t>Στήλη5107</t>
  </si>
  <si>
    <t>Στήλη5108</t>
  </si>
  <si>
    <t>Στήλη5109</t>
  </si>
  <si>
    <t>Στήλη5110</t>
  </si>
  <si>
    <t>Στήλη5111</t>
  </si>
  <si>
    <t>Στήλη5112</t>
  </si>
  <si>
    <t>Στήλη5113</t>
  </si>
  <si>
    <t>Στήλη5114</t>
  </si>
  <si>
    <t>Στήλη5115</t>
  </si>
  <si>
    <t>Στήλη5116</t>
  </si>
  <si>
    <t>Στήλη5117</t>
  </si>
  <si>
    <t>Στήλη5118</t>
  </si>
  <si>
    <t>Στήλη5119</t>
  </si>
  <si>
    <t>Στήλη5120</t>
  </si>
  <si>
    <t>Στήλη5121</t>
  </si>
  <si>
    <t>Στήλη5122</t>
  </si>
  <si>
    <t>Στήλη5123</t>
  </si>
  <si>
    <t>Στήλη5124</t>
  </si>
  <si>
    <t>Στήλη5125</t>
  </si>
  <si>
    <t>Στήλη5126</t>
  </si>
  <si>
    <t>Στήλη5127</t>
  </si>
  <si>
    <t>Στήλη5128</t>
  </si>
  <si>
    <t>Στήλη5129</t>
  </si>
  <si>
    <t>Στήλη5130</t>
  </si>
  <si>
    <t>Στήλη5131</t>
  </si>
  <si>
    <t>Στήλη5132</t>
  </si>
  <si>
    <t>Στήλη5133</t>
  </si>
  <si>
    <t>Στήλη5134</t>
  </si>
  <si>
    <t>Στήλη5135</t>
  </si>
  <si>
    <t>Στήλη5136</t>
  </si>
  <si>
    <t>Στήλη5137</t>
  </si>
  <si>
    <t>Στήλη5138</t>
  </si>
  <si>
    <t>Στήλη5139</t>
  </si>
  <si>
    <t>Στήλη5140</t>
  </si>
  <si>
    <t>Στήλη5141</t>
  </si>
  <si>
    <t>Στήλη5142</t>
  </si>
  <si>
    <t>Στήλη5143</t>
  </si>
  <si>
    <t>Στήλη5144</t>
  </si>
  <si>
    <t>Στήλη5145</t>
  </si>
  <si>
    <t>Στήλη5146</t>
  </si>
  <si>
    <t>Στήλη5147</t>
  </si>
  <si>
    <t>Στήλη5148</t>
  </si>
  <si>
    <t>Στήλη5149</t>
  </si>
  <si>
    <t>Στήλη5150</t>
  </si>
  <si>
    <t>Στήλη5151</t>
  </si>
  <si>
    <t>Στήλη5152</t>
  </si>
  <si>
    <t>Στήλη5153</t>
  </si>
  <si>
    <t>Στήλη5154</t>
  </si>
  <si>
    <t>Στήλη5155</t>
  </si>
  <si>
    <t>Στήλη5156</t>
  </si>
  <si>
    <t>Στήλη5157</t>
  </si>
  <si>
    <t>Στήλη5158</t>
  </si>
  <si>
    <t>Στήλη5159</t>
  </si>
  <si>
    <t>Στήλη5160</t>
  </si>
  <si>
    <t>Στήλη5161</t>
  </si>
  <si>
    <t>Στήλη5162</t>
  </si>
  <si>
    <t>Στήλη5163</t>
  </si>
  <si>
    <t>Στήλη5164</t>
  </si>
  <si>
    <t>Στήλη5165</t>
  </si>
  <si>
    <t>Στήλη5166</t>
  </si>
  <si>
    <t>Στήλη5167</t>
  </si>
  <si>
    <t>Στήλη5168</t>
  </si>
  <si>
    <t>Στήλη5169</t>
  </si>
  <si>
    <t>Στήλη5170</t>
  </si>
  <si>
    <t>Στήλη5171</t>
  </si>
  <si>
    <t>Στήλη5172</t>
  </si>
  <si>
    <t>Στήλη5173</t>
  </si>
  <si>
    <t>Στήλη5174</t>
  </si>
  <si>
    <t>Στήλη5175</t>
  </si>
  <si>
    <t>Στήλη5176</t>
  </si>
  <si>
    <t>Στήλη5177</t>
  </si>
  <si>
    <t>Στήλη5178</t>
  </si>
  <si>
    <t>Στήλη5179</t>
  </si>
  <si>
    <t>Στήλη5180</t>
  </si>
  <si>
    <t>Στήλη5181</t>
  </si>
  <si>
    <t>Στήλη5182</t>
  </si>
  <si>
    <t>Στήλη5183</t>
  </si>
  <si>
    <t>Στήλη5184</t>
  </si>
  <si>
    <t>Στήλη5185</t>
  </si>
  <si>
    <t>Στήλη5186</t>
  </si>
  <si>
    <t>Στήλη5187</t>
  </si>
  <si>
    <t>Στήλη5188</t>
  </si>
  <si>
    <t>Στήλη5189</t>
  </si>
  <si>
    <t>Στήλη5190</t>
  </si>
  <si>
    <t>Στήλη5191</t>
  </si>
  <si>
    <t>Στήλη5192</t>
  </si>
  <si>
    <t>Στήλη5193</t>
  </si>
  <si>
    <t>Στήλη5194</t>
  </si>
  <si>
    <t>Στήλη5195</t>
  </si>
  <si>
    <t>Στήλη5196</t>
  </si>
  <si>
    <t>Στήλη5197</t>
  </si>
  <si>
    <t>Στήλη5198</t>
  </si>
  <si>
    <t>Στήλη5199</t>
  </si>
  <si>
    <t>Στήλη5200</t>
  </si>
  <si>
    <t>Στήλη5201</t>
  </si>
  <si>
    <t>Στήλη5202</t>
  </si>
  <si>
    <t>Στήλη5203</t>
  </si>
  <si>
    <t>Στήλη5204</t>
  </si>
  <si>
    <t>Στήλη5205</t>
  </si>
  <si>
    <t>Στήλη5206</t>
  </si>
  <si>
    <t>Στήλη5207</t>
  </si>
  <si>
    <t>Στήλη5208</t>
  </si>
  <si>
    <t>Στήλη5209</t>
  </si>
  <si>
    <t>Στήλη5210</t>
  </si>
  <si>
    <t>Στήλη5211</t>
  </si>
  <si>
    <t>Στήλη5212</t>
  </si>
  <si>
    <t>Στήλη5213</t>
  </si>
  <si>
    <t>Στήλη5214</t>
  </si>
  <si>
    <t>Στήλη5215</t>
  </si>
  <si>
    <t>Στήλη5216</t>
  </si>
  <si>
    <t>Στήλη5217</t>
  </si>
  <si>
    <t>Στήλη5218</t>
  </si>
  <si>
    <t>Στήλη5219</t>
  </si>
  <si>
    <t>Στήλη5220</t>
  </si>
  <si>
    <t>Στήλη5221</t>
  </si>
  <si>
    <t>Στήλη5222</t>
  </si>
  <si>
    <t>Στήλη5223</t>
  </si>
  <si>
    <t>Στήλη5224</t>
  </si>
  <si>
    <t>Στήλη5225</t>
  </si>
  <si>
    <t>Στήλη5226</t>
  </si>
  <si>
    <t>Στήλη5227</t>
  </si>
  <si>
    <t>Στήλη5228</t>
  </si>
  <si>
    <t>Στήλη5229</t>
  </si>
  <si>
    <t>Στήλη5230</t>
  </si>
  <si>
    <t>Στήλη5231</t>
  </si>
  <si>
    <t>Στήλη5232</t>
  </si>
  <si>
    <t>Στήλη5233</t>
  </si>
  <si>
    <t>Στήλη5234</t>
  </si>
  <si>
    <t>Στήλη5235</t>
  </si>
  <si>
    <t>Στήλη5236</t>
  </si>
  <si>
    <t>Στήλη5237</t>
  </si>
  <si>
    <t>Στήλη5238</t>
  </si>
  <si>
    <t>Στήλη5239</t>
  </si>
  <si>
    <t>Στήλη5240</t>
  </si>
  <si>
    <t>Στήλη5241</t>
  </si>
  <si>
    <t>Στήλη5242</t>
  </si>
  <si>
    <t>Στήλη5243</t>
  </si>
  <si>
    <t>Στήλη5244</t>
  </si>
  <si>
    <t>Στήλη5245</t>
  </si>
  <si>
    <t>Στήλη5246</t>
  </si>
  <si>
    <t>Στήλη5247</t>
  </si>
  <si>
    <t>Στήλη5248</t>
  </si>
  <si>
    <t>Στήλη5249</t>
  </si>
  <si>
    <t>Στήλη5250</t>
  </si>
  <si>
    <t>Στήλη5251</t>
  </si>
  <si>
    <t>Στήλη5252</t>
  </si>
  <si>
    <t>Στήλη5253</t>
  </si>
  <si>
    <t>Στήλη5254</t>
  </si>
  <si>
    <t>Στήλη5255</t>
  </si>
  <si>
    <t>Στήλη5256</t>
  </si>
  <si>
    <t>Στήλη5257</t>
  </si>
  <si>
    <t>Στήλη5258</t>
  </si>
  <si>
    <t>Στήλη5259</t>
  </si>
  <si>
    <t>Στήλη5260</t>
  </si>
  <si>
    <t>Στήλη5261</t>
  </si>
  <si>
    <t>Στήλη5262</t>
  </si>
  <si>
    <t>Στήλη5263</t>
  </si>
  <si>
    <t>Στήλη5264</t>
  </si>
  <si>
    <t>Στήλη5265</t>
  </si>
  <si>
    <t>Στήλη5266</t>
  </si>
  <si>
    <t>Στήλη5267</t>
  </si>
  <si>
    <t>Στήλη5268</t>
  </si>
  <si>
    <t>Στήλη5269</t>
  </si>
  <si>
    <t>Στήλη5270</t>
  </si>
  <si>
    <t>Στήλη5271</t>
  </si>
  <si>
    <t>Στήλη5272</t>
  </si>
  <si>
    <t>Στήλη5273</t>
  </si>
  <si>
    <t>Στήλη5274</t>
  </si>
  <si>
    <t>Στήλη5275</t>
  </si>
  <si>
    <t>Στήλη5276</t>
  </si>
  <si>
    <t>Στήλη5277</t>
  </si>
  <si>
    <t>Στήλη5278</t>
  </si>
  <si>
    <t>Στήλη5279</t>
  </si>
  <si>
    <t>Στήλη5280</t>
  </si>
  <si>
    <t>Στήλη5281</t>
  </si>
  <si>
    <t>Στήλη5282</t>
  </si>
  <si>
    <t>Στήλη5283</t>
  </si>
  <si>
    <t>Στήλη5284</t>
  </si>
  <si>
    <t>Στήλη5285</t>
  </si>
  <si>
    <t>Στήλη5286</t>
  </si>
  <si>
    <t>Στήλη5287</t>
  </si>
  <si>
    <t>Στήλη5288</t>
  </si>
  <si>
    <t>Στήλη5289</t>
  </si>
  <si>
    <t>Στήλη5290</t>
  </si>
  <si>
    <t>Στήλη5291</t>
  </si>
  <si>
    <t>Στήλη5292</t>
  </si>
  <si>
    <t>Στήλη5293</t>
  </si>
  <si>
    <t>Στήλη5294</t>
  </si>
  <si>
    <t>Στήλη5295</t>
  </si>
  <si>
    <t>Στήλη5296</t>
  </si>
  <si>
    <t>Στήλη5297</t>
  </si>
  <si>
    <t>Στήλη5298</t>
  </si>
  <si>
    <t>Στήλη5299</t>
  </si>
  <si>
    <t>Στήλη5300</t>
  </si>
  <si>
    <t>Στήλη5301</t>
  </si>
  <si>
    <t>Στήλη5302</t>
  </si>
  <si>
    <t>Στήλη5303</t>
  </si>
  <si>
    <t>Στήλη5304</t>
  </si>
  <si>
    <t>Στήλη5305</t>
  </si>
  <si>
    <t>Στήλη5306</t>
  </si>
  <si>
    <t>Στήλη5307</t>
  </si>
  <si>
    <t>Στήλη5308</t>
  </si>
  <si>
    <t>Στήλη5309</t>
  </si>
  <si>
    <t>Στήλη5310</t>
  </si>
  <si>
    <t>Στήλη5311</t>
  </si>
  <si>
    <t>Στήλη5312</t>
  </si>
  <si>
    <t>Στήλη5313</t>
  </si>
  <si>
    <t>Στήλη5314</t>
  </si>
  <si>
    <t>Στήλη5315</t>
  </si>
  <si>
    <t>Στήλη5316</t>
  </si>
  <si>
    <t>Στήλη5317</t>
  </si>
  <si>
    <t>Στήλη5318</t>
  </si>
  <si>
    <t>Στήλη5319</t>
  </si>
  <si>
    <t>Στήλη5320</t>
  </si>
  <si>
    <t>Στήλη5321</t>
  </si>
  <si>
    <t>Στήλη5322</t>
  </si>
  <si>
    <t>Στήλη5323</t>
  </si>
  <si>
    <t>Στήλη5324</t>
  </si>
  <si>
    <t>Στήλη5325</t>
  </si>
  <si>
    <t>Στήλη5326</t>
  </si>
  <si>
    <t>Στήλη5327</t>
  </si>
  <si>
    <t>Στήλη5328</t>
  </si>
  <si>
    <t>Στήλη5329</t>
  </si>
  <si>
    <t>Στήλη5330</t>
  </si>
  <si>
    <t>Στήλη5331</t>
  </si>
  <si>
    <t>Στήλη5332</t>
  </si>
  <si>
    <t>Στήλη5333</t>
  </si>
  <si>
    <t>Στήλη5334</t>
  </si>
  <si>
    <t>Στήλη5335</t>
  </si>
  <si>
    <t>Στήλη5336</t>
  </si>
  <si>
    <t>Στήλη5337</t>
  </si>
  <si>
    <t>Στήλη5338</t>
  </si>
  <si>
    <t>Στήλη5339</t>
  </si>
  <si>
    <t>Στήλη5340</t>
  </si>
  <si>
    <t>Στήλη5341</t>
  </si>
  <si>
    <t>Στήλη5342</t>
  </si>
  <si>
    <t>Στήλη5343</t>
  </si>
  <si>
    <t>Στήλη5344</t>
  </si>
  <si>
    <t>Στήλη5345</t>
  </si>
  <si>
    <t>Στήλη5346</t>
  </si>
  <si>
    <t>Στήλη5347</t>
  </si>
  <si>
    <t>Στήλη5348</t>
  </si>
  <si>
    <t>Στήλη5349</t>
  </si>
  <si>
    <t>Στήλη5350</t>
  </si>
  <si>
    <t>Στήλη5351</t>
  </si>
  <si>
    <t>Στήλη5352</t>
  </si>
  <si>
    <t>Στήλη5353</t>
  </si>
  <si>
    <t>Στήλη5354</t>
  </si>
  <si>
    <t>Στήλη5355</t>
  </si>
  <si>
    <t>Στήλη5356</t>
  </si>
  <si>
    <t>Στήλη5357</t>
  </si>
  <si>
    <t>Στήλη5358</t>
  </si>
  <si>
    <t>Στήλη5359</t>
  </si>
  <si>
    <t>Στήλη5360</t>
  </si>
  <si>
    <t>Στήλη5361</t>
  </si>
  <si>
    <t>Στήλη5362</t>
  </si>
  <si>
    <t>Στήλη5363</t>
  </si>
  <si>
    <t>Στήλη5364</t>
  </si>
  <si>
    <t>Στήλη5365</t>
  </si>
  <si>
    <t>Στήλη5366</t>
  </si>
  <si>
    <t>Στήλη5367</t>
  </si>
  <si>
    <t>Στήλη5368</t>
  </si>
  <si>
    <t>Στήλη5369</t>
  </si>
  <si>
    <t>Στήλη5370</t>
  </si>
  <si>
    <t>Στήλη5371</t>
  </si>
  <si>
    <t>Στήλη5372</t>
  </si>
  <si>
    <t>Στήλη5373</t>
  </si>
  <si>
    <t>Στήλη5374</t>
  </si>
  <si>
    <t>Στήλη5375</t>
  </si>
  <si>
    <t>Στήλη5376</t>
  </si>
  <si>
    <t>Στήλη5377</t>
  </si>
  <si>
    <t>Στήλη5378</t>
  </si>
  <si>
    <t>Στήλη5379</t>
  </si>
  <si>
    <t>Στήλη5380</t>
  </si>
  <si>
    <t>Στήλη5381</t>
  </si>
  <si>
    <t>Στήλη5382</t>
  </si>
  <si>
    <t>Στήλη5383</t>
  </si>
  <si>
    <t>Στήλη5384</t>
  </si>
  <si>
    <t>Στήλη5385</t>
  </si>
  <si>
    <t>Στήλη5386</t>
  </si>
  <si>
    <t>Στήλη5387</t>
  </si>
  <si>
    <t>Στήλη5388</t>
  </si>
  <si>
    <t>Στήλη5389</t>
  </si>
  <si>
    <t>Στήλη5390</t>
  </si>
  <si>
    <t>Στήλη5391</t>
  </si>
  <si>
    <t>Στήλη5392</t>
  </si>
  <si>
    <t>Στήλη5393</t>
  </si>
  <si>
    <t>Στήλη5394</t>
  </si>
  <si>
    <t>Στήλη5395</t>
  </si>
  <si>
    <t>Στήλη5396</t>
  </si>
  <si>
    <t>Στήλη5397</t>
  </si>
  <si>
    <t>Στήλη5398</t>
  </si>
  <si>
    <t>Στήλη5399</t>
  </si>
  <si>
    <t>Στήλη5400</t>
  </si>
  <si>
    <t>Στήλη5401</t>
  </si>
  <si>
    <t>Στήλη5402</t>
  </si>
  <si>
    <t>Στήλη5403</t>
  </si>
  <si>
    <t>Στήλη5404</t>
  </si>
  <si>
    <t>Στήλη5405</t>
  </si>
  <si>
    <t>Στήλη5406</t>
  </si>
  <si>
    <t>Στήλη5407</t>
  </si>
  <si>
    <t>Στήλη5408</t>
  </si>
  <si>
    <t>Στήλη5409</t>
  </si>
  <si>
    <t>Στήλη5410</t>
  </si>
  <si>
    <t>Στήλη5411</t>
  </si>
  <si>
    <t>Στήλη5412</t>
  </si>
  <si>
    <t>Στήλη5413</t>
  </si>
  <si>
    <t>Στήλη5414</t>
  </si>
  <si>
    <t>Στήλη5415</t>
  </si>
  <si>
    <t>Στήλη5416</t>
  </si>
  <si>
    <t>Στήλη5417</t>
  </si>
  <si>
    <t>Στήλη5418</t>
  </si>
  <si>
    <t>Στήλη5419</t>
  </si>
  <si>
    <t>Στήλη5420</t>
  </si>
  <si>
    <t>Στήλη5421</t>
  </si>
  <si>
    <t>Στήλη5422</t>
  </si>
  <si>
    <t>Στήλη5423</t>
  </si>
  <si>
    <t>Στήλη5424</t>
  </si>
  <si>
    <t>Στήλη5425</t>
  </si>
  <si>
    <t>Στήλη5426</t>
  </si>
  <si>
    <t>Στήλη5427</t>
  </si>
  <si>
    <t>Στήλη5428</t>
  </si>
  <si>
    <t>Στήλη5429</t>
  </si>
  <si>
    <t>Στήλη5430</t>
  </si>
  <si>
    <t>Στήλη5431</t>
  </si>
  <si>
    <t>Στήλη5432</t>
  </si>
  <si>
    <t>Στήλη5433</t>
  </si>
  <si>
    <t>Στήλη5434</t>
  </si>
  <si>
    <t>Στήλη5435</t>
  </si>
  <si>
    <t>Στήλη5436</t>
  </si>
  <si>
    <t>Στήλη5437</t>
  </si>
  <si>
    <t>Στήλη5438</t>
  </si>
  <si>
    <t>Στήλη5439</t>
  </si>
  <si>
    <t>Στήλη5440</t>
  </si>
  <si>
    <t>Στήλη5441</t>
  </si>
  <si>
    <t>Στήλη5442</t>
  </si>
  <si>
    <t>Στήλη5443</t>
  </si>
  <si>
    <t>Στήλη5444</t>
  </si>
  <si>
    <t>Στήλη5445</t>
  </si>
  <si>
    <t>Στήλη5446</t>
  </si>
  <si>
    <t>Στήλη5447</t>
  </si>
  <si>
    <t>Στήλη5448</t>
  </si>
  <si>
    <t>Στήλη5449</t>
  </si>
  <si>
    <t>Στήλη5450</t>
  </si>
  <si>
    <t>Στήλη5451</t>
  </si>
  <si>
    <t>Στήλη5452</t>
  </si>
  <si>
    <t>Στήλη5453</t>
  </si>
  <si>
    <t>Στήλη5454</t>
  </si>
  <si>
    <t>Στήλη5455</t>
  </si>
  <si>
    <t>Στήλη5456</t>
  </si>
  <si>
    <t>Στήλη5457</t>
  </si>
  <si>
    <t>Στήλη5458</t>
  </si>
  <si>
    <t>Στήλη5459</t>
  </si>
  <si>
    <t>Στήλη5460</t>
  </si>
  <si>
    <t>Στήλη5461</t>
  </si>
  <si>
    <t>Στήλη5462</t>
  </si>
  <si>
    <t>Στήλη5463</t>
  </si>
  <si>
    <t>Στήλη5464</t>
  </si>
  <si>
    <t>Στήλη5465</t>
  </si>
  <si>
    <t>Στήλη5466</t>
  </si>
  <si>
    <t>Στήλη5467</t>
  </si>
  <si>
    <t>Στήλη5468</t>
  </si>
  <si>
    <t>Στήλη5469</t>
  </si>
  <si>
    <t>Στήλη5470</t>
  </si>
  <si>
    <t>Στήλη5471</t>
  </si>
  <si>
    <t>Στήλη5472</t>
  </si>
  <si>
    <t>Στήλη5473</t>
  </si>
  <si>
    <t>Στήλη5474</t>
  </si>
  <si>
    <t>Στήλη5475</t>
  </si>
  <si>
    <t>Στήλη5476</t>
  </si>
  <si>
    <t>Στήλη5477</t>
  </si>
  <si>
    <t>Στήλη5478</t>
  </si>
  <si>
    <t>Στήλη5479</t>
  </si>
  <si>
    <t>Στήλη5480</t>
  </si>
  <si>
    <t>Στήλη5481</t>
  </si>
  <si>
    <t>Στήλη5482</t>
  </si>
  <si>
    <t>Στήλη5483</t>
  </si>
  <si>
    <t>Στήλη5484</t>
  </si>
  <si>
    <t>Στήλη5485</t>
  </si>
  <si>
    <t>Στήλη5486</t>
  </si>
  <si>
    <t>Στήλη5487</t>
  </si>
  <si>
    <t>Στήλη5488</t>
  </si>
  <si>
    <t>Στήλη5489</t>
  </si>
  <si>
    <t>Στήλη5490</t>
  </si>
  <si>
    <t>Στήλη5491</t>
  </si>
  <si>
    <t>Στήλη5492</t>
  </si>
  <si>
    <t>Στήλη5493</t>
  </si>
  <si>
    <t>Στήλη5494</t>
  </si>
  <si>
    <t>Στήλη5495</t>
  </si>
  <si>
    <t>Στήλη5496</t>
  </si>
  <si>
    <t>Στήλη5497</t>
  </si>
  <si>
    <t>Στήλη5498</t>
  </si>
  <si>
    <t>Στήλη5499</t>
  </si>
  <si>
    <t>Στήλη5500</t>
  </si>
  <si>
    <t>Στήλη5501</t>
  </si>
  <si>
    <t>Στήλη5502</t>
  </si>
  <si>
    <t>Στήλη5503</t>
  </si>
  <si>
    <t>Στήλη5504</t>
  </si>
  <si>
    <t>Στήλη5505</t>
  </si>
  <si>
    <t>Στήλη5506</t>
  </si>
  <si>
    <t>Στήλη5507</t>
  </si>
  <si>
    <t>Στήλη5508</t>
  </si>
  <si>
    <t>Στήλη5509</t>
  </si>
  <si>
    <t>Στήλη5510</t>
  </si>
  <si>
    <t>Στήλη5511</t>
  </si>
  <si>
    <t>Στήλη5512</t>
  </si>
  <si>
    <t>Στήλη5513</t>
  </si>
  <si>
    <t>Στήλη5514</t>
  </si>
  <si>
    <t>Στήλη5515</t>
  </si>
  <si>
    <t>Στήλη5516</t>
  </si>
  <si>
    <t>Στήλη5517</t>
  </si>
  <si>
    <t>Στήλη5518</t>
  </si>
  <si>
    <t>Στήλη5519</t>
  </si>
  <si>
    <t>Στήλη5520</t>
  </si>
  <si>
    <t>Στήλη5521</t>
  </si>
  <si>
    <t>Στήλη5522</t>
  </si>
  <si>
    <t>Στήλη5523</t>
  </si>
  <si>
    <t>Στήλη5524</t>
  </si>
  <si>
    <t>Στήλη5525</t>
  </si>
  <si>
    <t>Στήλη5526</t>
  </si>
  <si>
    <t>Στήλη5527</t>
  </si>
  <si>
    <t>Στήλη5528</t>
  </si>
  <si>
    <t>Στήλη5529</t>
  </si>
  <si>
    <t>Στήλη5530</t>
  </si>
  <si>
    <t>Στήλη5531</t>
  </si>
  <si>
    <t>Στήλη5532</t>
  </si>
  <si>
    <t>Στήλη5533</t>
  </si>
  <si>
    <t>Στήλη5534</t>
  </si>
  <si>
    <t>Στήλη5535</t>
  </si>
  <si>
    <t>Στήλη5536</t>
  </si>
  <si>
    <t>Στήλη5537</t>
  </si>
  <si>
    <t>Στήλη5538</t>
  </si>
  <si>
    <t>Στήλη5539</t>
  </si>
  <si>
    <t>Στήλη5540</t>
  </si>
  <si>
    <t>Στήλη5541</t>
  </si>
  <si>
    <t>Στήλη5542</t>
  </si>
  <si>
    <t>Στήλη5543</t>
  </si>
  <si>
    <t>Στήλη5544</t>
  </si>
  <si>
    <t>Στήλη5545</t>
  </si>
  <si>
    <t>Στήλη5546</t>
  </si>
  <si>
    <t>Στήλη5547</t>
  </si>
  <si>
    <t>Στήλη5548</t>
  </si>
  <si>
    <t>Στήλη5549</t>
  </si>
  <si>
    <t>Στήλη5550</t>
  </si>
  <si>
    <t>Στήλη5551</t>
  </si>
  <si>
    <t>Στήλη5552</t>
  </si>
  <si>
    <t>Στήλη5553</t>
  </si>
  <si>
    <t>Στήλη5554</t>
  </si>
  <si>
    <t>Στήλη5555</t>
  </si>
  <si>
    <t>Στήλη5556</t>
  </si>
  <si>
    <t>Στήλη5557</t>
  </si>
  <si>
    <t>Στήλη5558</t>
  </si>
  <si>
    <t>Στήλη5559</t>
  </si>
  <si>
    <t>Στήλη5560</t>
  </si>
  <si>
    <t>Στήλη5561</t>
  </si>
  <si>
    <t>Στήλη5562</t>
  </si>
  <si>
    <t>Στήλη5563</t>
  </si>
  <si>
    <t>Στήλη5564</t>
  </si>
  <si>
    <t>Στήλη5565</t>
  </si>
  <si>
    <t>Στήλη5566</t>
  </si>
  <si>
    <t>Στήλη5567</t>
  </si>
  <si>
    <t>Στήλη5568</t>
  </si>
  <si>
    <t>Στήλη5569</t>
  </si>
  <si>
    <t>Στήλη5570</t>
  </si>
  <si>
    <t>Στήλη5571</t>
  </si>
  <si>
    <t>Στήλη5572</t>
  </si>
  <si>
    <t>Στήλη5573</t>
  </si>
  <si>
    <t>Στήλη5574</t>
  </si>
  <si>
    <t>Στήλη5575</t>
  </si>
  <si>
    <t>Στήλη5576</t>
  </si>
  <si>
    <t>Στήλη5577</t>
  </si>
  <si>
    <t>Στήλη5578</t>
  </si>
  <si>
    <t>Στήλη5579</t>
  </si>
  <si>
    <t>Στήλη5580</t>
  </si>
  <si>
    <t>Στήλη5581</t>
  </si>
  <si>
    <t>Στήλη5582</t>
  </si>
  <si>
    <t>Στήλη5583</t>
  </si>
  <si>
    <t>Στήλη5584</t>
  </si>
  <si>
    <t>Στήλη5585</t>
  </si>
  <si>
    <t>Στήλη5586</t>
  </si>
  <si>
    <t>Στήλη5587</t>
  </si>
  <si>
    <t>Στήλη5588</t>
  </si>
  <si>
    <t>Στήλη5589</t>
  </si>
  <si>
    <t>Στήλη5590</t>
  </si>
  <si>
    <t>Στήλη5591</t>
  </si>
  <si>
    <t>Στήλη5592</t>
  </si>
  <si>
    <t>Στήλη5593</t>
  </si>
  <si>
    <t>Στήλη5594</t>
  </si>
  <si>
    <t>Στήλη5595</t>
  </si>
  <si>
    <t>Στήλη5596</t>
  </si>
  <si>
    <t>Στήλη5597</t>
  </si>
  <si>
    <t>Στήλη5598</t>
  </si>
  <si>
    <t>Στήλη5599</t>
  </si>
  <si>
    <t>Στήλη5600</t>
  </si>
  <si>
    <t>Στήλη5601</t>
  </si>
  <si>
    <t>Στήλη5602</t>
  </si>
  <si>
    <t>Στήλη5603</t>
  </si>
  <si>
    <t>Στήλη5604</t>
  </si>
  <si>
    <t>Στήλη5605</t>
  </si>
  <si>
    <t>Στήλη5606</t>
  </si>
  <si>
    <t>Στήλη5607</t>
  </si>
  <si>
    <t>Στήλη5608</t>
  </si>
  <si>
    <t>Στήλη5609</t>
  </si>
  <si>
    <t>Στήλη5610</t>
  </si>
  <si>
    <t>Στήλη5611</t>
  </si>
  <si>
    <t>Στήλη5612</t>
  </si>
  <si>
    <t>Στήλη5613</t>
  </si>
  <si>
    <t>Στήλη5614</t>
  </si>
  <si>
    <t>Στήλη5615</t>
  </si>
  <si>
    <t>Στήλη5616</t>
  </si>
  <si>
    <t>Στήλη5617</t>
  </si>
  <si>
    <t>Στήλη5618</t>
  </si>
  <si>
    <t>Στήλη5619</t>
  </si>
  <si>
    <t>Στήλη5620</t>
  </si>
  <si>
    <t>Στήλη5621</t>
  </si>
  <si>
    <t>Στήλη5622</t>
  </si>
  <si>
    <t>Στήλη5623</t>
  </si>
  <si>
    <t>Στήλη5624</t>
  </si>
  <si>
    <t>Στήλη5625</t>
  </si>
  <si>
    <t>Στήλη5626</t>
  </si>
  <si>
    <t>Στήλη5627</t>
  </si>
  <si>
    <t>Στήλη5628</t>
  </si>
  <si>
    <t>Στήλη5629</t>
  </si>
  <si>
    <t>Στήλη5630</t>
  </si>
  <si>
    <t>Στήλη5631</t>
  </si>
  <si>
    <t>Στήλη5632</t>
  </si>
  <si>
    <t>Στήλη5633</t>
  </si>
  <si>
    <t>Στήλη5634</t>
  </si>
  <si>
    <t>Στήλη5635</t>
  </si>
  <si>
    <t>Στήλη5636</t>
  </si>
  <si>
    <t>Στήλη5637</t>
  </si>
  <si>
    <t>Στήλη5638</t>
  </si>
  <si>
    <t>Στήλη5639</t>
  </si>
  <si>
    <t>Στήλη5640</t>
  </si>
  <si>
    <t>Στήλη5641</t>
  </si>
  <si>
    <t>Στήλη5642</t>
  </si>
  <si>
    <t>Στήλη5643</t>
  </si>
  <si>
    <t>Στήλη5644</t>
  </si>
  <si>
    <t>Στήλη5645</t>
  </si>
  <si>
    <t>Στήλη5646</t>
  </si>
  <si>
    <t>Στήλη5647</t>
  </si>
  <si>
    <t>Στήλη5648</t>
  </si>
  <si>
    <t>Στήλη5649</t>
  </si>
  <si>
    <t>Στήλη5650</t>
  </si>
  <si>
    <t>Στήλη5651</t>
  </si>
  <si>
    <t>Στήλη5652</t>
  </si>
  <si>
    <t>Στήλη5653</t>
  </si>
  <si>
    <t>Στήλη5654</t>
  </si>
  <si>
    <t>Στήλη5655</t>
  </si>
  <si>
    <t>Στήλη5656</t>
  </si>
  <si>
    <t>Στήλη5657</t>
  </si>
  <si>
    <t>Στήλη5658</t>
  </si>
  <si>
    <t>Στήλη5659</t>
  </si>
  <si>
    <t>Στήλη5660</t>
  </si>
  <si>
    <t>Στήλη5661</t>
  </si>
  <si>
    <t>Στήλη5662</t>
  </si>
  <si>
    <t>Στήλη5663</t>
  </si>
  <si>
    <t>Στήλη5664</t>
  </si>
  <si>
    <t>Στήλη5665</t>
  </si>
  <si>
    <t>Στήλη5666</t>
  </si>
  <si>
    <t>Στήλη5667</t>
  </si>
  <si>
    <t>Στήλη5668</t>
  </si>
  <si>
    <t>Στήλη5669</t>
  </si>
  <si>
    <t>Στήλη5670</t>
  </si>
  <si>
    <t>Στήλη5671</t>
  </si>
  <si>
    <t>Στήλη5672</t>
  </si>
  <si>
    <t>Στήλη5673</t>
  </si>
  <si>
    <t>Στήλη5674</t>
  </si>
  <si>
    <t>Στήλη5675</t>
  </si>
  <si>
    <t>Στήλη5676</t>
  </si>
  <si>
    <t>Στήλη5677</t>
  </si>
  <si>
    <t>Στήλη5678</t>
  </si>
  <si>
    <t>Στήλη5679</t>
  </si>
  <si>
    <t>Στήλη5680</t>
  </si>
  <si>
    <t>Στήλη5681</t>
  </si>
  <si>
    <t>Στήλη5682</t>
  </si>
  <si>
    <t>Στήλη5683</t>
  </si>
  <si>
    <t>Στήλη5684</t>
  </si>
  <si>
    <t>Στήλη5685</t>
  </si>
  <si>
    <t>Στήλη5686</t>
  </si>
  <si>
    <t>Στήλη5687</t>
  </si>
  <si>
    <t>Στήλη5688</t>
  </si>
  <si>
    <t>Στήλη5689</t>
  </si>
  <si>
    <t>Στήλη5690</t>
  </si>
  <si>
    <t>Στήλη5691</t>
  </si>
  <si>
    <t>Στήλη5692</t>
  </si>
  <si>
    <t>Στήλη5693</t>
  </si>
  <si>
    <t>Στήλη5694</t>
  </si>
  <si>
    <t>Στήλη5695</t>
  </si>
  <si>
    <t>Στήλη5696</t>
  </si>
  <si>
    <t>Στήλη5697</t>
  </si>
  <si>
    <t>Στήλη5698</t>
  </si>
  <si>
    <t>Στήλη5699</t>
  </si>
  <si>
    <t>Στήλη5700</t>
  </si>
  <si>
    <t>Στήλη5701</t>
  </si>
  <si>
    <t>Στήλη5702</t>
  </si>
  <si>
    <t>Στήλη5703</t>
  </si>
  <si>
    <t>Στήλη5704</t>
  </si>
  <si>
    <t>Στήλη5705</t>
  </si>
  <si>
    <t>Στήλη5706</t>
  </si>
  <si>
    <t>Στήλη5707</t>
  </si>
  <si>
    <t>Στήλη5708</t>
  </si>
  <si>
    <t>Στήλη5709</t>
  </si>
  <si>
    <t>Στήλη5710</t>
  </si>
  <si>
    <t>Στήλη5711</t>
  </si>
  <si>
    <t>Στήλη5712</t>
  </si>
  <si>
    <t>Στήλη5713</t>
  </si>
  <si>
    <t>Στήλη5714</t>
  </si>
  <si>
    <t>Στήλη5715</t>
  </si>
  <si>
    <t>Στήλη5716</t>
  </si>
  <si>
    <t>Στήλη5717</t>
  </si>
  <si>
    <t>Στήλη5718</t>
  </si>
  <si>
    <t>Στήλη5719</t>
  </si>
  <si>
    <t>Στήλη5720</t>
  </si>
  <si>
    <t>Στήλη5721</t>
  </si>
  <si>
    <t>Στήλη5722</t>
  </si>
  <si>
    <t>Στήλη5723</t>
  </si>
  <si>
    <t>Στήλη5724</t>
  </si>
  <si>
    <t>Στήλη5725</t>
  </si>
  <si>
    <t>Στήλη5726</t>
  </si>
  <si>
    <t>Στήλη5727</t>
  </si>
  <si>
    <t>Στήλη5728</t>
  </si>
  <si>
    <t>Στήλη5729</t>
  </si>
  <si>
    <t>Στήλη5730</t>
  </si>
  <si>
    <t>Στήλη5731</t>
  </si>
  <si>
    <t>Στήλη5732</t>
  </si>
  <si>
    <t>Στήλη5733</t>
  </si>
  <si>
    <t>Στήλη5734</t>
  </si>
  <si>
    <t>Στήλη5735</t>
  </si>
  <si>
    <t>Στήλη5736</t>
  </si>
  <si>
    <t>Στήλη5737</t>
  </si>
  <si>
    <t>Στήλη5738</t>
  </si>
  <si>
    <t>Στήλη5739</t>
  </si>
  <si>
    <t>Στήλη5740</t>
  </si>
  <si>
    <t>Στήλη5741</t>
  </si>
  <si>
    <t>Στήλη5742</t>
  </si>
  <si>
    <t>Στήλη5743</t>
  </si>
  <si>
    <t>Στήλη5744</t>
  </si>
  <si>
    <t>Στήλη5745</t>
  </si>
  <si>
    <t>Στήλη5746</t>
  </si>
  <si>
    <t>Στήλη5747</t>
  </si>
  <si>
    <t>Στήλη5748</t>
  </si>
  <si>
    <t>Στήλη5749</t>
  </si>
  <si>
    <t>Στήλη5750</t>
  </si>
  <si>
    <t>Στήλη5751</t>
  </si>
  <si>
    <t>Στήλη5752</t>
  </si>
  <si>
    <t>Στήλη5753</t>
  </si>
  <si>
    <t>Στήλη5754</t>
  </si>
  <si>
    <t>Στήλη5755</t>
  </si>
  <si>
    <t>Στήλη5756</t>
  </si>
  <si>
    <t>Στήλη5757</t>
  </si>
  <si>
    <t>Στήλη5758</t>
  </si>
  <si>
    <t>Στήλη5759</t>
  </si>
  <si>
    <t>Στήλη5760</t>
  </si>
  <si>
    <t>Στήλη5761</t>
  </si>
  <si>
    <t>Στήλη5762</t>
  </si>
  <si>
    <t>Στήλη5763</t>
  </si>
  <si>
    <t>Στήλη5764</t>
  </si>
  <si>
    <t>Στήλη5765</t>
  </si>
  <si>
    <t>Στήλη5766</t>
  </si>
  <si>
    <t>Στήλη5767</t>
  </si>
  <si>
    <t>Στήλη5768</t>
  </si>
  <si>
    <t>Στήλη5769</t>
  </si>
  <si>
    <t>Στήλη5770</t>
  </si>
  <si>
    <t>Στήλη5771</t>
  </si>
  <si>
    <t>Στήλη5772</t>
  </si>
  <si>
    <t>Στήλη5773</t>
  </si>
  <si>
    <t>Στήλη5774</t>
  </si>
  <si>
    <t>Στήλη5775</t>
  </si>
  <si>
    <t>Στήλη5776</t>
  </si>
  <si>
    <t>Στήλη5777</t>
  </si>
  <si>
    <t>Στήλη5778</t>
  </si>
  <si>
    <t>Στήλη5779</t>
  </si>
  <si>
    <t>Στήλη5780</t>
  </si>
  <si>
    <t>Στήλη5781</t>
  </si>
  <si>
    <t>Στήλη5782</t>
  </si>
  <si>
    <t>Στήλη5783</t>
  </si>
  <si>
    <t>Στήλη5784</t>
  </si>
  <si>
    <t>Στήλη5785</t>
  </si>
  <si>
    <t>Στήλη5786</t>
  </si>
  <si>
    <t>Στήλη5787</t>
  </si>
  <si>
    <t>Στήλη5788</t>
  </si>
  <si>
    <t>Στήλη5789</t>
  </si>
  <si>
    <t>Στήλη5790</t>
  </si>
  <si>
    <t>Στήλη5791</t>
  </si>
  <si>
    <t>Στήλη5792</t>
  </si>
  <si>
    <t>Στήλη5793</t>
  </si>
  <si>
    <t>Στήλη5794</t>
  </si>
  <si>
    <t>Στήλη5795</t>
  </si>
  <si>
    <t>Στήλη5796</t>
  </si>
  <si>
    <t>Στήλη5797</t>
  </si>
  <si>
    <t>Στήλη5798</t>
  </si>
  <si>
    <t>Στήλη5799</t>
  </si>
  <si>
    <t>Στήλη5800</t>
  </si>
  <si>
    <t>Στήλη5801</t>
  </si>
  <si>
    <t>Στήλη5802</t>
  </si>
  <si>
    <t>Στήλη5803</t>
  </si>
  <si>
    <t>Στήλη5804</t>
  </si>
  <si>
    <t>Στήλη5805</t>
  </si>
  <si>
    <t>Στήλη5806</t>
  </si>
  <si>
    <t>Στήλη5807</t>
  </si>
  <si>
    <t>Στήλη5808</t>
  </si>
  <si>
    <t>Στήλη5809</t>
  </si>
  <si>
    <t>Στήλη5810</t>
  </si>
  <si>
    <t>Στήλη5811</t>
  </si>
  <si>
    <t>Στήλη5812</t>
  </si>
  <si>
    <t>Στήλη5813</t>
  </si>
  <si>
    <t>Στήλη5814</t>
  </si>
  <si>
    <t>Στήλη5815</t>
  </si>
  <si>
    <t>Στήλη5816</t>
  </si>
  <si>
    <t>Στήλη5817</t>
  </si>
  <si>
    <t>Στήλη5818</t>
  </si>
  <si>
    <t>Στήλη5819</t>
  </si>
  <si>
    <t>Στήλη5820</t>
  </si>
  <si>
    <t>Στήλη5821</t>
  </si>
  <si>
    <t>Στήλη5822</t>
  </si>
  <si>
    <t>Στήλη5823</t>
  </si>
  <si>
    <t>Στήλη5824</t>
  </si>
  <si>
    <t>Στήλη5825</t>
  </si>
  <si>
    <t>Στήλη5826</t>
  </si>
  <si>
    <t>Στήλη5827</t>
  </si>
  <si>
    <t>Στήλη5828</t>
  </si>
  <si>
    <t>Στήλη5829</t>
  </si>
  <si>
    <t>Στήλη5830</t>
  </si>
  <si>
    <t>Στήλη5831</t>
  </si>
  <si>
    <t>Στήλη5832</t>
  </si>
  <si>
    <t>Στήλη5833</t>
  </si>
  <si>
    <t>Στήλη5834</t>
  </si>
  <si>
    <t>Στήλη5835</t>
  </si>
  <si>
    <t>Στήλη5836</t>
  </si>
  <si>
    <t>Στήλη5837</t>
  </si>
  <si>
    <t>Στήλη5838</t>
  </si>
  <si>
    <t>Στήλη5839</t>
  </si>
  <si>
    <t>Στήλη5840</t>
  </si>
  <si>
    <t>Στήλη5841</t>
  </si>
  <si>
    <t>Στήλη5842</t>
  </si>
  <si>
    <t>Στήλη5843</t>
  </si>
  <si>
    <t>Στήλη5844</t>
  </si>
  <si>
    <t>Στήλη5845</t>
  </si>
  <si>
    <t>Στήλη5846</t>
  </si>
  <si>
    <t>Στήλη5847</t>
  </si>
  <si>
    <t>Στήλη5848</t>
  </si>
  <si>
    <t>Στήλη5849</t>
  </si>
  <si>
    <t>Στήλη5850</t>
  </si>
  <si>
    <t>Στήλη5851</t>
  </si>
  <si>
    <t>Στήλη5852</t>
  </si>
  <si>
    <t>Στήλη5853</t>
  </si>
  <si>
    <t>Στήλη5854</t>
  </si>
  <si>
    <t>Στήλη5855</t>
  </si>
  <si>
    <t>Στήλη5856</t>
  </si>
  <si>
    <t>Στήλη5857</t>
  </si>
  <si>
    <t>Στήλη5858</t>
  </si>
  <si>
    <t>Στήλη5859</t>
  </si>
  <si>
    <t>Στήλη5860</t>
  </si>
  <si>
    <t>Στήλη5861</t>
  </si>
  <si>
    <t>Στήλη5862</t>
  </si>
  <si>
    <t>Στήλη5863</t>
  </si>
  <si>
    <t>Στήλη5864</t>
  </si>
  <si>
    <t>Στήλη5865</t>
  </si>
  <si>
    <t>Στήλη5866</t>
  </si>
  <si>
    <t>Στήλη5867</t>
  </si>
  <si>
    <t>Στήλη5868</t>
  </si>
  <si>
    <t>Στήλη5869</t>
  </si>
  <si>
    <t>Στήλη5870</t>
  </si>
  <si>
    <t>Στήλη5871</t>
  </si>
  <si>
    <t>Στήλη5872</t>
  </si>
  <si>
    <t>Στήλη5873</t>
  </si>
  <si>
    <t>Στήλη5874</t>
  </si>
  <si>
    <t>Στήλη5875</t>
  </si>
  <si>
    <t>Στήλη5876</t>
  </si>
  <si>
    <t>Στήλη5877</t>
  </si>
  <si>
    <t>Στήλη5878</t>
  </si>
  <si>
    <t>Στήλη5879</t>
  </si>
  <si>
    <t>Στήλη5880</t>
  </si>
  <si>
    <t>Στήλη5881</t>
  </si>
  <si>
    <t>Στήλη5882</t>
  </si>
  <si>
    <t>Στήλη5883</t>
  </si>
  <si>
    <t>Στήλη5884</t>
  </si>
  <si>
    <t>Στήλη5885</t>
  </si>
  <si>
    <t>Στήλη5886</t>
  </si>
  <si>
    <t>Στήλη5887</t>
  </si>
  <si>
    <t>Στήλη5888</t>
  </si>
  <si>
    <t>Στήλη5889</t>
  </si>
  <si>
    <t>Στήλη5890</t>
  </si>
  <si>
    <t>Στήλη5891</t>
  </si>
  <si>
    <t>Στήλη5892</t>
  </si>
  <si>
    <t>Στήλη5893</t>
  </si>
  <si>
    <t>Στήλη5894</t>
  </si>
  <si>
    <t>Στήλη5895</t>
  </si>
  <si>
    <t>Στήλη5896</t>
  </si>
  <si>
    <t>Στήλη5897</t>
  </si>
  <si>
    <t>Στήλη5898</t>
  </si>
  <si>
    <t>Στήλη5899</t>
  </si>
  <si>
    <t>Στήλη5900</t>
  </si>
  <si>
    <t>Στήλη5901</t>
  </si>
  <si>
    <t>Στήλη5902</t>
  </si>
  <si>
    <t>Στήλη5903</t>
  </si>
  <si>
    <t>Στήλη5904</t>
  </si>
  <si>
    <t>Στήλη5905</t>
  </si>
  <si>
    <t>Στήλη5906</t>
  </si>
  <si>
    <t>Στήλη5907</t>
  </si>
  <si>
    <t>Στήλη5908</t>
  </si>
  <si>
    <t>Στήλη5909</t>
  </si>
  <si>
    <t>Στήλη5910</t>
  </si>
  <si>
    <t>Στήλη5911</t>
  </si>
  <si>
    <t>Στήλη5912</t>
  </si>
  <si>
    <t>Στήλη5913</t>
  </si>
  <si>
    <t>Στήλη5914</t>
  </si>
  <si>
    <t>Στήλη5915</t>
  </si>
  <si>
    <t>Στήλη5916</t>
  </si>
  <si>
    <t>Στήλη5917</t>
  </si>
  <si>
    <t>Στήλη5918</t>
  </si>
  <si>
    <t>Στήλη5919</t>
  </si>
  <si>
    <t>Στήλη5920</t>
  </si>
  <si>
    <t>Στήλη5921</t>
  </si>
  <si>
    <t>Στήλη5922</t>
  </si>
  <si>
    <t>Στήλη5923</t>
  </si>
  <si>
    <t>Στήλη5924</t>
  </si>
  <si>
    <t>Στήλη5925</t>
  </si>
  <si>
    <t>Στήλη5926</t>
  </si>
  <si>
    <t>Στήλη5927</t>
  </si>
  <si>
    <t>Στήλη5928</t>
  </si>
  <si>
    <t>Στήλη5929</t>
  </si>
  <si>
    <t>Στήλη5930</t>
  </si>
  <si>
    <t>Στήλη5931</t>
  </si>
  <si>
    <t>Στήλη5932</t>
  </si>
  <si>
    <t>Στήλη5933</t>
  </si>
  <si>
    <t>Στήλη5934</t>
  </si>
  <si>
    <t>Στήλη5935</t>
  </si>
  <si>
    <t>Στήλη5936</t>
  </si>
  <si>
    <t>Στήλη5937</t>
  </si>
  <si>
    <t>Στήλη5938</t>
  </si>
  <si>
    <t>Στήλη5939</t>
  </si>
  <si>
    <t>Στήλη5940</t>
  </si>
  <si>
    <t>Στήλη5941</t>
  </si>
  <si>
    <t>Στήλη5942</t>
  </si>
  <si>
    <t>Στήλη5943</t>
  </si>
  <si>
    <t>Στήλη5944</t>
  </si>
  <si>
    <t>Στήλη5945</t>
  </si>
  <si>
    <t>Στήλη5946</t>
  </si>
  <si>
    <t>Στήλη5947</t>
  </si>
  <si>
    <t>Στήλη5948</t>
  </si>
  <si>
    <t>Στήλη5949</t>
  </si>
  <si>
    <t>Στήλη5950</t>
  </si>
  <si>
    <t>Στήλη5951</t>
  </si>
  <si>
    <t>Στήλη5952</t>
  </si>
  <si>
    <t>Στήλη5953</t>
  </si>
  <si>
    <t>Στήλη5954</t>
  </si>
  <si>
    <t>Στήλη5955</t>
  </si>
  <si>
    <t>Στήλη5956</t>
  </si>
  <si>
    <t>Στήλη5957</t>
  </si>
  <si>
    <t>Στήλη5958</t>
  </si>
  <si>
    <t>Στήλη5959</t>
  </si>
  <si>
    <t>Στήλη5960</t>
  </si>
  <si>
    <t>Στήλη5961</t>
  </si>
  <si>
    <t>Στήλη5962</t>
  </si>
  <si>
    <t>Στήλη5963</t>
  </si>
  <si>
    <t>Στήλη5964</t>
  </si>
  <si>
    <t>Στήλη5965</t>
  </si>
  <si>
    <t>Στήλη5966</t>
  </si>
  <si>
    <t>Στήλη5967</t>
  </si>
  <si>
    <t>Στήλη5968</t>
  </si>
  <si>
    <t>Στήλη5969</t>
  </si>
  <si>
    <t>Στήλη5970</t>
  </si>
  <si>
    <t>Στήλη5971</t>
  </si>
  <si>
    <t>Στήλη5972</t>
  </si>
  <si>
    <t>Στήλη5973</t>
  </si>
  <si>
    <t>Στήλη5974</t>
  </si>
  <si>
    <t>Στήλη5975</t>
  </si>
  <si>
    <t>Στήλη5976</t>
  </si>
  <si>
    <t>Στήλη5977</t>
  </si>
  <si>
    <t>Στήλη5978</t>
  </si>
  <si>
    <t>Στήλη5979</t>
  </si>
  <si>
    <t>Στήλη5980</t>
  </si>
  <si>
    <t>Στήλη5981</t>
  </si>
  <si>
    <t>Στήλη5982</t>
  </si>
  <si>
    <t>Στήλη5983</t>
  </si>
  <si>
    <t>Στήλη5984</t>
  </si>
  <si>
    <t>Στήλη5985</t>
  </si>
  <si>
    <t>Στήλη5986</t>
  </si>
  <si>
    <t>Στήλη5987</t>
  </si>
  <si>
    <t>Στήλη5988</t>
  </si>
  <si>
    <t>Στήλη5989</t>
  </si>
  <si>
    <t>Στήλη5990</t>
  </si>
  <si>
    <t>Στήλη5991</t>
  </si>
  <si>
    <t>Στήλη5992</t>
  </si>
  <si>
    <t>Στήλη5993</t>
  </si>
  <si>
    <t>Στήλη5994</t>
  </si>
  <si>
    <t>Στήλη5995</t>
  </si>
  <si>
    <t>Στήλη5996</t>
  </si>
  <si>
    <t>Στήλη5997</t>
  </si>
  <si>
    <t>Στήλη5998</t>
  </si>
  <si>
    <t>Στήλη5999</t>
  </si>
  <si>
    <t>Στήλη6000</t>
  </si>
  <si>
    <t>Στήλη6001</t>
  </si>
  <si>
    <t>Στήλη6002</t>
  </si>
  <si>
    <t>Στήλη6003</t>
  </si>
  <si>
    <t>Στήλη6004</t>
  </si>
  <si>
    <t>Στήλη6005</t>
  </si>
  <si>
    <t>Στήλη6006</t>
  </si>
  <si>
    <t>Στήλη6007</t>
  </si>
  <si>
    <t>Στήλη6008</t>
  </si>
  <si>
    <t>Στήλη6009</t>
  </si>
  <si>
    <t>Στήλη6010</t>
  </si>
  <si>
    <t>Στήλη6011</t>
  </si>
  <si>
    <t>Στήλη6012</t>
  </si>
  <si>
    <t>Στήλη6013</t>
  </si>
  <si>
    <t>Στήλη6014</t>
  </si>
  <si>
    <t>Στήλη6015</t>
  </si>
  <si>
    <t>Στήλη6016</t>
  </si>
  <si>
    <t>Στήλη6017</t>
  </si>
  <si>
    <t>Στήλη6018</t>
  </si>
  <si>
    <t>Στήλη6019</t>
  </si>
  <si>
    <t>Στήλη6020</t>
  </si>
  <si>
    <t>Στήλη6021</t>
  </si>
  <si>
    <t>Στήλη6022</t>
  </si>
  <si>
    <t>Στήλη6023</t>
  </si>
  <si>
    <t>Στήλη6024</t>
  </si>
  <si>
    <t>Στήλη6025</t>
  </si>
  <si>
    <t>Στήλη6026</t>
  </si>
  <si>
    <t>Στήλη6027</t>
  </si>
  <si>
    <t>Στήλη6028</t>
  </si>
  <si>
    <t>Στήλη6029</t>
  </si>
  <si>
    <t>Στήλη6030</t>
  </si>
  <si>
    <t>Στήλη6031</t>
  </si>
  <si>
    <t>Στήλη6032</t>
  </si>
  <si>
    <t>Στήλη6033</t>
  </si>
  <si>
    <t>Στήλη6034</t>
  </si>
  <si>
    <t>Στήλη6035</t>
  </si>
  <si>
    <t>Στήλη6036</t>
  </si>
  <si>
    <t>Στήλη6037</t>
  </si>
  <si>
    <t>Στήλη6038</t>
  </si>
  <si>
    <t>Στήλη6039</t>
  </si>
  <si>
    <t>Στήλη6040</t>
  </si>
  <si>
    <t>Στήλη6041</t>
  </si>
  <si>
    <t>Στήλη6042</t>
  </si>
  <si>
    <t>Στήλη6043</t>
  </si>
  <si>
    <t>Στήλη6044</t>
  </si>
  <si>
    <t>Στήλη6045</t>
  </si>
  <si>
    <t>Στήλη6046</t>
  </si>
  <si>
    <t>Στήλη6047</t>
  </si>
  <si>
    <t>Στήλη6048</t>
  </si>
  <si>
    <t>Στήλη6049</t>
  </si>
  <si>
    <t>Στήλη6050</t>
  </si>
  <si>
    <t>Στήλη6051</t>
  </si>
  <si>
    <t>Στήλη6052</t>
  </si>
  <si>
    <t>Στήλη6053</t>
  </si>
  <si>
    <t>Στήλη6054</t>
  </si>
  <si>
    <t>Στήλη6055</t>
  </si>
  <si>
    <t>Στήλη6056</t>
  </si>
  <si>
    <t>Στήλη6057</t>
  </si>
  <si>
    <t>Στήλη6058</t>
  </si>
  <si>
    <t>Στήλη6059</t>
  </si>
  <si>
    <t>Στήλη6060</t>
  </si>
  <si>
    <t>Στήλη6061</t>
  </si>
  <si>
    <t>Στήλη6062</t>
  </si>
  <si>
    <t>Στήλη6063</t>
  </si>
  <si>
    <t>Στήλη6064</t>
  </si>
  <si>
    <t>Στήλη6065</t>
  </si>
  <si>
    <t>Στήλη6066</t>
  </si>
  <si>
    <t>Στήλη6067</t>
  </si>
  <si>
    <t>Στήλη6068</t>
  </si>
  <si>
    <t>Στήλη6069</t>
  </si>
  <si>
    <t>Στήλη6070</t>
  </si>
  <si>
    <t>Στήλη6071</t>
  </si>
  <si>
    <t>Στήλη6072</t>
  </si>
  <si>
    <t>Στήλη6073</t>
  </si>
  <si>
    <t>Στήλη6074</t>
  </si>
  <si>
    <t>Στήλη6075</t>
  </si>
  <si>
    <t>Στήλη6076</t>
  </si>
  <si>
    <t>Στήλη6077</t>
  </si>
  <si>
    <t>Στήλη6078</t>
  </si>
  <si>
    <t>Στήλη6079</t>
  </si>
  <si>
    <t>Στήλη6080</t>
  </si>
  <si>
    <t>Στήλη6081</t>
  </si>
  <si>
    <t>Στήλη6082</t>
  </si>
  <si>
    <t>Στήλη6083</t>
  </si>
  <si>
    <t>Στήλη6084</t>
  </si>
  <si>
    <t>Στήλη6085</t>
  </si>
  <si>
    <t>Στήλη6086</t>
  </si>
  <si>
    <t>Στήλη6087</t>
  </si>
  <si>
    <t>Στήλη6088</t>
  </si>
  <si>
    <t>Στήλη6089</t>
  </si>
  <si>
    <t>Στήλη6090</t>
  </si>
  <si>
    <t>Στήλη6091</t>
  </si>
  <si>
    <t>Στήλη6092</t>
  </si>
  <si>
    <t>Στήλη6093</t>
  </si>
  <si>
    <t>Στήλη6094</t>
  </si>
  <si>
    <t>Στήλη6095</t>
  </si>
  <si>
    <t>Στήλη6096</t>
  </si>
  <si>
    <t>Στήλη6097</t>
  </si>
  <si>
    <t>Στήλη6098</t>
  </si>
  <si>
    <t>Στήλη6099</t>
  </si>
  <si>
    <t>Στήλη6100</t>
  </si>
  <si>
    <t>Στήλη6101</t>
  </si>
  <si>
    <t>Στήλη6102</t>
  </si>
  <si>
    <t>Στήλη6103</t>
  </si>
  <si>
    <t>Στήλη6104</t>
  </si>
  <si>
    <t>Στήλη6105</t>
  </si>
  <si>
    <t>Στήλη6106</t>
  </si>
  <si>
    <t>Στήλη6107</t>
  </si>
  <si>
    <t>Στήλη6108</t>
  </si>
  <si>
    <t>Στήλη6109</t>
  </si>
  <si>
    <t>Στήλη6110</t>
  </si>
  <si>
    <t>Στήλη6111</t>
  </si>
  <si>
    <t>Στήλη6112</t>
  </si>
  <si>
    <t>Στήλη6113</t>
  </si>
  <si>
    <t>Στήλη6114</t>
  </si>
  <si>
    <t>Στήλη6115</t>
  </si>
  <si>
    <t>Στήλη6116</t>
  </si>
  <si>
    <t>Στήλη6117</t>
  </si>
  <si>
    <t>Στήλη6118</t>
  </si>
  <si>
    <t>Στήλη6119</t>
  </si>
  <si>
    <t>Στήλη6120</t>
  </si>
  <si>
    <t>Στήλη6121</t>
  </si>
  <si>
    <t>Στήλη6122</t>
  </si>
  <si>
    <t>Στήλη6123</t>
  </si>
  <si>
    <t>Στήλη6124</t>
  </si>
  <si>
    <t>Στήλη6125</t>
  </si>
  <si>
    <t>Στήλη6126</t>
  </si>
  <si>
    <t>Στήλη6127</t>
  </si>
  <si>
    <t>Στήλη6128</t>
  </si>
  <si>
    <t>Στήλη6129</t>
  </si>
  <si>
    <t>Στήλη6130</t>
  </si>
  <si>
    <t>Στήλη6131</t>
  </si>
  <si>
    <t>Στήλη6132</t>
  </si>
  <si>
    <t>Στήλη6133</t>
  </si>
  <si>
    <t>Στήλη6134</t>
  </si>
  <si>
    <t>Στήλη6135</t>
  </si>
  <si>
    <t>Στήλη6136</t>
  </si>
  <si>
    <t>Στήλη6137</t>
  </si>
  <si>
    <t>Στήλη6138</t>
  </si>
  <si>
    <t>Στήλη6139</t>
  </si>
  <si>
    <t>Στήλη6140</t>
  </si>
  <si>
    <t>Στήλη6141</t>
  </si>
  <si>
    <t>Στήλη6142</t>
  </si>
  <si>
    <t>Στήλη6143</t>
  </si>
  <si>
    <t>Στήλη6144</t>
  </si>
  <si>
    <t>Στήλη6145</t>
  </si>
  <si>
    <t>Στήλη6146</t>
  </si>
  <si>
    <t>Στήλη6147</t>
  </si>
  <si>
    <t>Στήλη6148</t>
  </si>
  <si>
    <t>Στήλη6149</t>
  </si>
  <si>
    <t>Στήλη6150</t>
  </si>
  <si>
    <t>Στήλη6151</t>
  </si>
  <si>
    <t>Στήλη6152</t>
  </si>
  <si>
    <t>Στήλη6153</t>
  </si>
  <si>
    <t>Στήλη6154</t>
  </si>
  <si>
    <t>Στήλη6155</t>
  </si>
  <si>
    <t>Στήλη6156</t>
  </si>
  <si>
    <t>Στήλη6157</t>
  </si>
  <si>
    <t>Στήλη6158</t>
  </si>
  <si>
    <t>Στήλη6159</t>
  </si>
  <si>
    <t>Στήλη6160</t>
  </si>
  <si>
    <t>Στήλη6161</t>
  </si>
  <si>
    <t>Στήλη6162</t>
  </si>
  <si>
    <t>Στήλη6163</t>
  </si>
  <si>
    <t>Στήλη6164</t>
  </si>
  <si>
    <t>Στήλη6165</t>
  </si>
  <si>
    <t>Στήλη6166</t>
  </si>
  <si>
    <t>Στήλη6167</t>
  </si>
  <si>
    <t>Στήλη6168</t>
  </si>
  <si>
    <t>Στήλη6169</t>
  </si>
  <si>
    <t>Στήλη6170</t>
  </si>
  <si>
    <t>Στήλη6171</t>
  </si>
  <si>
    <t>Στήλη6172</t>
  </si>
  <si>
    <t>Στήλη6173</t>
  </si>
  <si>
    <t>Στήλη6174</t>
  </si>
  <si>
    <t>Στήλη6175</t>
  </si>
  <si>
    <t>Στήλη6176</t>
  </si>
  <si>
    <t>Στήλη6177</t>
  </si>
  <si>
    <t>Στήλη6178</t>
  </si>
  <si>
    <t>Στήλη6179</t>
  </si>
  <si>
    <t>Στήλη6180</t>
  </si>
  <si>
    <t>Στήλη6181</t>
  </si>
  <si>
    <t>Στήλη6182</t>
  </si>
  <si>
    <t>Στήλη6183</t>
  </si>
  <si>
    <t>Στήλη6184</t>
  </si>
  <si>
    <t>Στήλη6185</t>
  </si>
  <si>
    <t>Στήλη6186</t>
  </si>
  <si>
    <t>Στήλη6187</t>
  </si>
  <si>
    <t>Στήλη6188</t>
  </si>
  <si>
    <t>Στήλη6189</t>
  </si>
  <si>
    <t>Στήλη6190</t>
  </si>
  <si>
    <t>Στήλη6191</t>
  </si>
  <si>
    <t>Στήλη6192</t>
  </si>
  <si>
    <t>Στήλη6193</t>
  </si>
  <si>
    <t>Στήλη6194</t>
  </si>
  <si>
    <t>Στήλη6195</t>
  </si>
  <si>
    <t>Στήλη6196</t>
  </si>
  <si>
    <t>Στήλη6197</t>
  </si>
  <si>
    <t>Στήλη6198</t>
  </si>
  <si>
    <t>Στήλη6199</t>
  </si>
  <si>
    <t>Στήλη6200</t>
  </si>
  <si>
    <t>Στήλη6201</t>
  </si>
  <si>
    <t>Στήλη6202</t>
  </si>
  <si>
    <t>Στήλη6203</t>
  </si>
  <si>
    <t>Στήλη6204</t>
  </si>
  <si>
    <t>Στήλη6205</t>
  </si>
  <si>
    <t>Στήλη6206</t>
  </si>
  <si>
    <t>Στήλη6207</t>
  </si>
  <si>
    <t>Στήλη6208</t>
  </si>
  <si>
    <t>Στήλη6209</t>
  </si>
  <si>
    <t>Στήλη6210</t>
  </si>
  <si>
    <t>Στήλη6211</t>
  </si>
  <si>
    <t>Στήλη6212</t>
  </si>
  <si>
    <t>Στήλη6213</t>
  </si>
  <si>
    <t>Στήλη6214</t>
  </si>
  <si>
    <t>Στήλη6215</t>
  </si>
  <si>
    <t>Στήλη6216</t>
  </si>
  <si>
    <t>Στήλη6217</t>
  </si>
  <si>
    <t>Στήλη6218</t>
  </si>
  <si>
    <t>Στήλη6219</t>
  </si>
  <si>
    <t>Στήλη6220</t>
  </si>
  <si>
    <t>Στήλη6221</t>
  </si>
  <si>
    <t>Στήλη6222</t>
  </si>
  <si>
    <t>Στήλη6223</t>
  </si>
  <si>
    <t>Στήλη6224</t>
  </si>
  <si>
    <t>Στήλη6225</t>
  </si>
  <si>
    <t>Στήλη6226</t>
  </si>
  <si>
    <t>Στήλη6227</t>
  </si>
  <si>
    <t>Στήλη6228</t>
  </si>
  <si>
    <t>Στήλη6229</t>
  </si>
  <si>
    <t>Στήλη6230</t>
  </si>
  <si>
    <t>Στήλη6231</t>
  </si>
  <si>
    <t>Στήλη6232</t>
  </si>
  <si>
    <t>Στήλη6233</t>
  </si>
  <si>
    <t>Στήλη6234</t>
  </si>
  <si>
    <t>Στήλη6235</t>
  </si>
  <si>
    <t>Στήλη6236</t>
  </si>
  <si>
    <t>Στήλη6237</t>
  </si>
  <si>
    <t>Στήλη6238</t>
  </si>
  <si>
    <t>Στήλη6239</t>
  </si>
  <si>
    <t>Στήλη6240</t>
  </si>
  <si>
    <t>Στήλη6241</t>
  </si>
  <si>
    <t>Στήλη6242</t>
  </si>
  <si>
    <t>Στήλη6243</t>
  </si>
  <si>
    <t>Στήλη6244</t>
  </si>
  <si>
    <t>Στήλη6245</t>
  </si>
  <si>
    <t>Στήλη6246</t>
  </si>
  <si>
    <t>Στήλη6247</t>
  </si>
  <si>
    <t>Στήλη6248</t>
  </si>
  <si>
    <t>Στήλη6249</t>
  </si>
  <si>
    <t>Στήλη6250</t>
  </si>
  <si>
    <t>Στήλη6251</t>
  </si>
  <si>
    <t>Στήλη6252</t>
  </si>
  <si>
    <t>Στήλη6253</t>
  </si>
  <si>
    <t>Στήλη6254</t>
  </si>
  <si>
    <t>Στήλη6255</t>
  </si>
  <si>
    <t>Στήλη6256</t>
  </si>
  <si>
    <t>Στήλη6257</t>
  </si>
  <si>
    <t>Στήλη6258</t>
  </si>
  <si>
    <t>Στήλη6259</t>
  </si>
  <si>
    <t>Στήλη6260</t>
  </si>
  <si>
    <t>Στήλη6261</t>
  </si>
  <si>
    <t>Στήλη6262</t>
  </si>
  <si>
    <t>Στήλη6263</t>
  </si>
  <si>
    <t>Στήλη6264</t>
  </si>
  <si>
    <t>Στήλη6265</t>
  </si>
  <si>
    <t>Στήλη6266</t>
  </si>
  <si>
    <t>Στήλη6267</t>
  </si>
  <si>
    <t>Στήλη6268</t>
  </si>
  <si>
    <t>Στήλη6269</t>
  </si>
  <si>
    <t>Στήλη6270</t>
  </si>
  <si>
    <t>Στήλη6271</t>
  </si>
  <si>
    <t>Στήλη6272</t>
  </si>
  <si>
    <t>Στήλη6273</t>
  </si>
  <si>
    <t>Στήλη6274</t>
  </si>
  <si>
    <t>Στήλη6275</t>
  </si>
  <si>
    <t>Στήλη6276</t>
  </si>
  <si>
    <t>Στήλη6277</t>
  </si>
  <si>
    <t>Στήλη6278</t>
  </si>
  <si>
    <t>Στήλη6279</t>
  </si>
  <si>
    <t>Στήλη6280</t>
  </si>
  <si>
    <t>Στήλη6281</t>
  </si>
  <si>
    <t>Στήλη6282</t>
  </si>
  <si>
    <t>Στήλη6283</t>
  </si>
  <si>
    <t>Στήλη6284</t>
  </si>
  <si>
    <t>Στήλη6285</t>
  </si>
  <si>
    <t>Στήλη6286</t>
  </si>
  <si>
    <t>Στήλη6287</t>
  </si>
  <si>
    <t>Στήλη6288</t>
  </si>
  <si>
    <t>Στήλη6289</t>
  </si>
  <si>
    <t>Στήλη6290</t>
  </si>
  <si>
    <t>Στήλη6291</t>
  </si>
  <si>
    <t>Στήλη6292</t>
  </si>
  <si>
    <t>Στήλη6293</t>
  </si>
  <si>
    <t>Στήλη6294</t>
  </si>
  <si>
    <t>Στήλη6295</t>
  </si>
  <si>
    <t>Στήλη6296</t>
  </si>
  <si>
    <t>Στήλη6297</t>
  </si>
  <si>
    <t>Στήλη6298</t>
  </si>
  <si>
    <t>Στήλη6299</t>
  </si>
  <si>
    <t>Στήλη6300</t>
  </si>
  <si>
    <t>Στήλη6301</t>
  </si>
  <si>
    <t>Στήλη6302</t>
  </si>
  <si>
    <t>Στήλη6303</t>
  </si>
  <si>
    <t>Στήλη6304</t>
  </si>
  <si>
    <t>Στήλη6305</t>
  </si>
  <si>
    <t>Στήλη6306</t>
  </si>
  <si>
    <t>Στήλη6307</t>
  </si>
  <si>
    <t>Στήλη6308</t>
  </si>
  <si>
    <t>Στήλη6309</t>
  </si>
  <si>
    <t>Στήλη6310</t>
  </si>
  <si>
    <t>Στήλη6311</t>
  </si>
  <si>
    <t>Στήλη6312</t>
  </si>
  <si>
    <t>Στήλη6313</t>
  </si>
  <si>
    <t>Στήλη6314</t>
  </si>
  <si>
    <t>Στήλη6315</t>
  </si>
  <si>
    <t>Στήλη6316</t>
  </si>
  <si>
    <t>Στήλη6317</t>
  </si>
  <si>
    <t>Στήλη6318</t>
  </si>
  <si>
    <t>Στήλη6319</t>
  </si>
  <si>
    <t>Στήλη6320</t>
  </si>
  <si>
    <t>Στήλη6321</t>
  </si>
  <si>
    <t>Στήλη6322</t>
  </si>
  <si>
    <t>Στήλη6323</t>
  </si>
  <si>
    <t>Στήλη6324</t>
  </si>
  <si>
    <t>Στήλη6325</t>
  </si>
  <si>
    <t>Στήλη6326</t>
  </si>
  <si>
    <t>Στήλη6327</t>
  </si>
  <si>
    <t>Στήλη6328</t>
  </si>
  <si>
    <t>Στήλη6329</t>
  </si>
  <si>
    <t>Στήλη6330</t>
  </si>
  <si>
    <t>Στήλη6331</t>
  </si>
  <si>
    <t>Στήλη6332</t>
  </si>
  <si>
    <t>Στήλη6333</t>
  </si>
  <si>
    <t>Στήλη6334</t>
  </si>
  <si>
    <t>Στήλη6335</t>
  </si>
  <si>
    <t>Στήλη6336</t>
  </si>
  <si>
    <t>Στήλη6337</t>
  </si>
  <si>
    <t>Στήλη6338</t>
  </si>
  <si>
    <t>Στήλη6339</t>
  </si>
  <si>
    <t>Στήλη6340</t>
  </si>
  <si>
    <t>Στήλη6341</t>
  </si>
  <si>
    <t>Στήλη6342</t>
  </si>
  <si>
    <t>Στήλη6343</t>
  </si>
  <si>
    <t>Στήλη6344</t>
  </si>
  <si>
    <t>Στήλη6345</t>
  </si>
  <si>
    <t>Στήλη6346</t>
  </si>
  <si>
    <t>Στήλη6347</t>
  </si>
  <si>
    <t>Στήλη6348</t>
  </si>
  <si>
    <t>Στήλη6349</t>
  </si>
  <si>
    <t>Στήλη6350</t>
  </si>
  <si>
    <t>Στήλη6351</t>
  </si>
  <si>
    <t>Στήλη6352</t>
  </si>
  <si>
    <t>Στήλη6353</t>
  </si>
  <si>
    <t>Στήλη6354</t>
  </si>
  <si>
    <t>Στήλη6355</t>
  </si>
  <si>
    <t>Στήλη6356</t>
  </si>
  <si>
    <t>Στήλη6357</t>
  </si>
  <si>
    <t>Στήλη6358</t>
  </si>
  <si>
    <t>Στήλη6359</t>
  </si>
  <si>
    <t>Στήλη6360</t>
  </si>
  <si>
    <t>Στήλη6361</t>
  </si>
  <si>
    <t>Στήλη6362</t>
  </si>
  <si>
    <t>Στήλη6363</t>
  </si>
  <si>
    <t>Στήλη6364</t>
  </si>
  <si>
    <t>Στήλη6365</t>
  </si>
  <si>
    <t>Στήλη6366</t>
  </si>
  <si>
    <t>Στήλη6367</t>
  </si>
  <si>
    <t>Στήλη6368</t>
  </si>
  <si>
    <t>Στήλη6369</t>
  </si>
  <si>
    <t>Στήλη6370</t>
  </si>
  <si>
    <t>Στήλη6371</t>
  </si>
  <si>
    <t>Στήλη6372</t>
  </si>
  <si>
    <t>Στήλη6373</t>
  </si>
  <si>
    <t>Στήλη6374</t>
  </si>
  <si>
    <t>Στήλη6375</t>
  </si>
  <si>
    <t>Στήλη6376</t>
  </si>
  <si>
    <t>Στήλη6377</t>
  </si>
  <si>
    <t>Στήλη6378</t>
  </si>
  <si>
    <t>Στήλη6379</t>
  </si>
  <si>
    <t>Στήλη6380</t>
  </si>
  <si>
    <t>Στήλη6381</t>
  </si>
  <si>
    <t>Στήλη6382</t>
  </si>
  <si>
    <t>Στήλη6383</t>
  </si>
  <si>
    <t>Στήλη6384</t>
  </si>
  <si>
    <t>Στήλη6385</t>
  </si>
  <si>
    <t>Στήλη6386</t>
  </si>
  <si>
    <t>Στήλη6387</t>
  </si>
  <si>
    <t>Στήλη6388</t>
  </si>
  <si>
    <t>Στήλη6389</t>
  </si>
  <si>
    <t>Στήλη6390</t>
  </si>
  <si>
    <t>Στήλη6391</t>
  </si>
  <si>
    <t>Στήλη6392</t>
  </si>
  <si>
    <t>Στήλη6393</t>
  </si>
  <si>
    <t>Στήλη6394</t>
  </si>
  <si>
    <t>Στήλη6395</t>
  </si>
  <si>
    <t>Στήλη6396</t>
  </si>
  <si>
    <t>Στήλη6397</t>
  </si>
  <si>
    <t>Στήλη6398</t>
  </si>
  <si>
    <t>Στήλη6399</t>
  </si>
  <si>
    <t>Στήλη6400</t>
  </si>
  <si>
    <t>Στήλη6401</t>
  </si>
  <si>
    <t>Στήλη6402</t>
  </si>
  <si>
    <t>Στήλη6403</t>
  </si>
  <si>
    <t>Στήλη6404</t>
  </si>
  <si>
    <t>Στήλη6405</t>
  </si>
  <si>
    <t>Στήλη6406</t>
  </si>
  <si>
    <t>Στήλη6407</t>
  </si>
  <si>
    <t>Στήλη6408</t>
  </si>
  <si>
    <t>Στήλη6409</t>
  </si>
  <si>
    <t>Στήλη6410</t>
  </si>
  <si>
    <t>Στήλη6411</t>
  </si>
  <si>
    <t>Στήλη6412</t>
  </si>
  <si>
    <t>Στήλη6413</t>
  </si>
  <si>
    <t>Στήλη6414</t>
  </si>
  <si>
    <t>Στήλη6415</t>
  </si>
  <si>
    <t>Στήλη6416</t>
  </si>
  <si>
    <t>Στήλη6417</t>
  </si>
  <si>
    <t>Στήλη6418</t>
  </si>
  <si>
    <t>Στήλη6419</t>
  </si>
  <si>
    <t>Στήλη6420</t>
  </si>
  <si>
    <t>Στήλη6421</t>
  </si>
  <si>
    <t>Στήλη6422</t>
  </si>
  <si>
    <t>Στήλη6423</t>
  </si>
  <si>
    <t>Στήλη6424</t>
  </si>
  <si>
    <t>Στήλη6425</t>
  </si>
  <si>
    <t>Στήλη6426</t>
  </si>
  <si>
    <t>Στήλη6427</t>
  </si>
  <si>
    <t>Στήλη6428</t>
  </si>
  <si>
    <t>Στήλη6429</t>
  </si>
  <si>
    <t>Στήλη6430</t>
  </si>
  <si>
    <t>Στήλη6431</t>
  </si>
  <si>
    <t>Στήλη6432</t>
  </si>
  <si>
    <t>Στήλη6433</t>
  </si>
  <si>
    <t>Στήλη6434</t>
  </si>
  <si>
    <t>Στήλη6435</t>
  </si>
  <si>
    <t>Στήλη6436</t>
  </si>
  <si>
    <t>Στήλη6437</t>
  </si>
  <si>
    <t>Στήλη6438</t>
  </si>
  <si>
    <t>Στήλη6439</t>
  </si>
  <si>
    <t>Στήλη6440</t>
  </si>
  <si>
    <t>Στήλη6441</t>
  </si>
  <si>
    <t>Στήλη6442</t>
  </si>
  <si>
    <t>Στήλη6443</t>
  </si>
  <si>
    <t>Στήλη6444</t>
  </si>
  <si>
    <t>Στήλη6445</t>
  </si>
  <si>
    <t>Στήλη6446</t>
  </si>
  <si>
    <t>Στήλη6447</t>
  </si>
  <si>
    <t>Στήλη6448</t>
  </si>
  <si>
    <t>Στήλη6449</t>
  </si>
  <si>
    <t>Στήλη6450</t>
  </si>
  <si>
    <t>Στήλη6451</t>
  </si>
  <si>
    <t>Στήλη6452</t>
  </si>
  <si>
    <t>Στήλη6453</t>
  </si>
  <si>
    <t>Στήλη6454</t>
  </si>
  <si>
    <t>Στήλη6455</t>
  </si>
  <si>
    <t>Στήλη6456</t>
  </si>
  <si>
    <t>Στήλη6457</t>
  </si>
  <si>
    <t>Στήλη6458</t>
  </si>
  <si>
    <t>Στήλη6459</t>
  </si>
  <si>
    <t>Στήλη6460</t>
  </si>
  <si>
    <t>Στήλη6461</t>
  </si>
  <si>
    <t>Στήλη6462</t>
  </si>
  <si>
    <t>Στήλη6463</t>
  </si>
  <si>
    <t>Στήλη6464</t>
  </si>
  <si>
    <t>Στήλη6465</t>
  </si>
  <si>
    <t>Στήλη6466</t>
  </si>
  <si>
    <t>Στήλη6467</t>
  </si>
  <si>
    <t>Στήλη6468</t>
  </si>
  <si>
    <t>Στήλη6469</t>
  </si>
  <si>
    <t>Στήλη6470</t>
  </si>
  <si>
    <t>Στήλη6471</t>
  </si>
  <si>
    <t>Στήλη6472</t>
  </si>
  <si>
    <t>Στήλη6473</t>
  </si>
  <si>
    <t>Στήλη6474</t>
  </si>
  <si>
    <t>Στήλη6475</t>
  </si>
  <si>
    <t>Στήλη6476</t>
  </si>
  <si>
    <t>Στήλη6477</t>
  </si>
  <si>
    <t>Στήλη6478</t>
  </si>
  <si>
    <t>Στήλη6479</t>
  </si>
  <si>
    <t>Στήλη6480</t>
  </si>
  <si>
    <t>Στήλη6481</t>
  </si>
  <si>
    <t>Στήλη6482</t>
  </si>
  <si>
    <t>Στήλη6483</t>
  </si>
  <si>
    <t>Στήλη6484</t>
  </si>
  <si>
    <t>Στήλη6485</t>
  </si>
  <si>
    <t>Στήλη6486</t>
  </si>
  <si>
    <t>Στήλη6487</t>
  </si>
  <si>
    <t>Στήλη6488</t>
  </si>
  <si>
    <t>Στήλη6489</t>
  </si>
  <si>
    <t>Στήλη6490</t>
  </si>
  <si>
    <t>Στήλη6491</t>
  </si>
  <si>
    <t>Στήλη6492</t>
  </si>
  <si>
    <t>Στήλη6493</t>
  </si>
  <si>
    <t>Στήλη6494</t>
  </si>
  <si>
    <t>Στήλη6495</t>
  </si>
  <si>
    <t>Στήλη6496</t>
  </si>
  <si>
    <t>Στήλη6497</t>
  </si>
  <si>
    <t>Στήλη6498</t>
  </si>
  <si>
    <t>Στήλη6499</t>
  </si>
  <si>
    <t>Στήλη6500</t>
  </si>
  <si>
    <t>Στήλη6501</t>
  </si>
  <si>
    <t>Στήλη6502</t>
  </si>
  <si>
    <t>Στήλη6503</t>
  </si>
  <si>
    <t>Στήλη6504</t>
  </si>
  <si>
    <t>Στήλη6505</t>
  </si>
  <si>
    <t>Στήλη6506</t>
  </si>
  <si>
    <t>Στήλη6507</t>
  </si>
  <si>
    <t>Στήλη6508</t>
  </si>
  <si>
    <t>Στήλη6509</t>
  </si>
  <si>
    <t>Στήλη6510</t>
  </si>
  <si>
    <t>Στήλη6511</t>
  </si>
  <si>
    <t>Στήλη6512</t>
  </si>
  <si>
    <t>Στήλη6513</t>
  </si>
  <si>
    <t>Στήλη6514</t>
  </si>
  <si>
    <t>Στήλη6515</t>
  </si>
  <si>
    <t>Στήλη6516</t>
  </si>
  <si>
    <t>Στήλη6517</t>
  </si>
  <si>
    <t>Στήλη6518</t>
  </si>
  <si>
    <t>Στήλη6519</t>
  </si>
  <si>
    <t>Στήλη6520</t>
  </si>
  <si>
    <t>Στήλη6521</t>
  </si>
  <si>
    <t>Στήλη6522</t>
  </si>
  <si>
    <t>Στήλη6523</t>
  </si>
  <si>
    <t>Στήλη6524</t>
  </si>
  <si>
    <t>Στήλη6525</t>
  </si>
  <si>
    <t>Στήλη6526</t>
  </si>
  <si>
    <t>Στήλη6527</t>
  </si>
  <si>
    <t>Στήλη6528</t>
  </si>
  <si>
    <t>Στήλη6529</t>
  </si>
  <si>
    <t>Στήλη6530</t>
  </si>
  <si>
    <t>Στήλη6531</t>
  </si>
  <si>
    <t>Στήλη6532</t>
  </si>
  <si>
    <t>Στήλη6533</t>
  </si>
  <si>
    <t>Στήλη6534</t>
  </si>
  <si>
    <t>Στήλη6535</t>
  </si>
  <si>
    <t>Στήλη6536</t>
  </si>
  <si>
    <t>Στήλη6537</t>
  </si>
  <si>
    <t>Στήλη6538</t>
  </si>
  <si>
    <t>Στήλη6539</t>
  </si>
  <si>
    <t>Στήλη6540</t>
  </si>
  <si>
    <t>Στήλη6541</t>
  </si>
  <si>
    <t>Στήλη6542</t>
  </si>
  <si>
    <t>Στήλη6543</t>
  </si>
  <si>
    <t>Στήλη6544</t>
  </si>
  <si>
    <t>Στήλη6545</t>
  </si>
  <si>
    <t>Στήλη6546</t>
  </si>
  <si>
    <t>Στήλη6547</t>
  </si>
  <si>
    <t>Στήλη6548</t>
  </si>
  <si>
    <t>Στήλη6549</t>
  </si>
  <si>
    <t>Στήλη6550</t>
  </si>
  <si>
    <t>Στήλη6551</t>
  </si>
  <si>
    <t>Στήλη6552</t>
  </si>
  <si>
    <t>Στήλη6553</t>
  </si>
  <si>
    <t>Στήλη6554</t>
  </si>
  <si>
    <t>Στήλη6555</t>
  </si>
  <si>
    <t>Στήλη6556</t>
  </si>
  <si>
    <t>Στήλη6557</t>
  </si>
  <si>
    <t>Στήλη6558</t>
  </si>
  <si>
    <t>Στήλη6559</t>
  </si>
  <si>
    <t>Στήλη6560</t>
  </si>
  <si>
    <t>Στήλη6561</t>
  </si>
  <si>
    <t>Στήλη6562</t>
  </si>
  <si>
    <t>Στήλη6563</t>
  </si>
  <si>
    <t>Στήλη6564</t>
  </si>
  <si>
    <t>Στήλη6565</t>
  </si>
  <si>
    <t>Στήλη6566</t>
  </si>
  <si>
    <t>Στήλη6567</t>
  </si>
  <si>
    <t>Στήλη6568</t>
  </si>
  <si>
    <t>Στήλη6569</t>
  </si>
  <si>
    <t>Στήλη6570</t>
  </si>
  <si>
    <t>Στήλη6571</t>
  </si>
  <si>
    <t>Στήλη6572</t>
  </si>
  <si>
    <t>Στήλη6573</t>
  </si>
  <si>
    <t>Στήλη6574</t>
  </si>
  <si>
    <t>Στήλη6575</t>
  </si>
  <si>
    <t>Στήλη6576</t>
  </si>
  <si>
    <t>Στήλη6577</t>
  </si>
  <si>
    <t>Στήλη6578</t>
  </si>
  <si>
    <t>Στήλη6579</t>
  </si>
  <si>
    <t>Στήλη6580</t>
  </si>
  <si>
    <t>Στήλη6581</t>
  </si>
  <si>
    <t>Στήλη6582</t>
  </si>
  <si>
    <t>Στήλη6583</t>
  </si>
  <si>
    <t>Στήλη6584</t>
  </si>
  <si>
    <t>Στήλη6585</t>
  </si>
  <si>
    <t>Στήλη6586</t>
  </si>
  <si>
    <t>Στήλη6587</t>
  </si>
  <si>
    <t>Στήλη6588</t>
  </si>
  <si>
    <t>Στήλη6589</t>
  </si>
  <si>
    <t>Στήλη6590</t>
  </si>
  <si>
    <t>Στήλη6591</t>
  </si>
  <si>
    <t>Στήλη6592</t>
  </si>
  <si>
    <t>Στήλη6593</t>
  </si>
  <si>
    <t>Στήλη6594</t>
  </si>
  <si>
    <t>Στήλη6595</t>
  </si>
  <si>
    <t>Στήλη6596</t>
  </si>
  <si>
    <t>Στήλη6597</t>
  </si>
  <si>
    <t>Στήλη6598</t>
  </si>
  <si>
    <t>Στήλη6599</t>
  </si>
  <si>
    <t>Στήλη6600</t>
  </si>
  <si>
    <t>Στήλη6601</t>
  </si>
  <si>
    <t>Στήλη6602</t>
  </si>
  <si>
    <t>Στήλη6603</t>
  </si>
  <si>
    <t>Στήλη6604</t>
  </si>
  <si>
    <t>Στήλη6605</t>
  </si>
  <si>
    <t>Στήλη6606</t>
  </si>
  <si>
    <t>Στήλη6607</t>
  </si>
  <si>
    <t>Στήλη6608</t>
  </si>
  <si>
    <t>Στήλη6609</t>
  </si>
  <si>
    <t>Στήλη6610</t>
  </si>
  <si>
    <t>Στήλη6611</t>
  </si>
  <si>
    <t>Στήλη6612</t>
  </si>
  <si>
    <t>Στήλη6613</t>
  </si>
  <si>
    <t>Στήλη6614</t>
  </si>
  <si>
    <t>Στήλη6615</t>
  </si>
  <si>
    <t>Στήλη6616</t>
  </si>
  <si>
    <t>Στήλη6617</t>
  </si>
  <si>
    <t>Στήλη6618</t>
  </si>
  <si>
    <t>Στήλη6619</t>
  </si>
  <si>
    <t>Στήλη6620</t>
  </si>
  <si>
    <t>Στήλη6621</t>
  </si>
  <si>
    <t>Στήλη6622</t>
  </si>
  <si>
    <t>Στήλη6623</t>
  </si>
  <si>
    <t>Στήλη6624</t>
  </si>
  <si>
    <t>Στήλη6625</t>
  </si>
  <si>
    <t>Στήλη6626</t>
  </si>
  <si>
    <t>Στήλη6627</t>
  </si>
  <si>
    <t>Στήλη6628</t>
  </si>
  <si>
    <t>Στήλη6629</t>
  </si>
  <si>
    <t>Στήλη6630</t>
  </si>
  <si>
    <t>Στήλη6631</t>
  </si>
  <si>
    <t>Στήλη6632</t>
  </si>
  <si>
    <t>Στήλη6633</t>
  </si>
  <si>
    <t>Στήλη6634</t>
  </si>
  <si>
    <t>Στήλη6635</t>
  </si>
  <si>
    <t>Στήλη6636</t>
  </si>
  <si>
    <t>Στήλη6637</t>
  </si>
  <si>
    <t>Στήλη6638</t>
  </si>
  <si>
    <t>Στήλη6639</t>
  </si>
  <si>
    <t>Στήλη6640</t>
  </si>
  <si>
    <t>Στήλη6641</t>
  </si>
  <si>
    <t>Στήλη6642</t>
  </si>
  <si>
    <t>Στήλη6643</t>
  </si>
  <si>
    <t>Στήλη6644</t>
  </si>
  <si>
    <t>Στήλη6645</t>
  </si>
  <si>
    <t>Στήλη6646</t>
  </si>
  <si>
    <t>Στήλη6647</t>
  </si>
  <si>
    <t>Στήλη6648</t>
  </si>
  <si>
    <t>Στήλη6649</t>
  </si>
  <si>
    <t>Στήλη6650</t>
  </si>
  <si>
    <t>Στήλη6651</t>
  </si>
  <si>
    <t>Στήλη6652</t>
  </si>
  <si>
    <t>Στήλη6653</t>
  </si>
  <si>
    <t>Στήλη6654</t>
  </si>
  <si>
    <t>Στήλη6655</t>
  </si>
  <si>
    <t>Στήλη6656</t>
  </si>
  <si>
    <t>Στήλη6657</t>
  </si>
  <si>
    <t>Στήλη6658</t>
  </si>
  <si>
    <t>Στήλη6659</t>
  </si>
  <si>
    <t>Στήλη6660</t>
  </si>
  <si>
    <t>Στήλη6661</t>
  </si>
  <si>
    <t>Στήλη6662</t>
  </si>
  <si>
    <t>Στήλη6663</t>
  </si>
  <si>
    <t>Στήλη6664</t>
  </si>
  <si>
    <t>Στήλη6665</t>
  </si>
  <si>
    <t>Στήλη6666</t>
  </si>
  <si>
    <t>Στήλη6667</t>
  </si>
  <si>
    <t>Στήλη6668</t>
  </si>
  <si>
    <t>Στήλη6669</t>
  </si>
  <si>
    <t>Στήλη6670</t>
  </si>
  <si>
    <t>Στήλη6671</t>
  </si>
  <si>
    <t>Στήλη6672</t>
  </si>
  <si>
    <t>Στήλη6673</t>
  </si>
  <si>
    <t>Στήλη6674</t>
  </si>
  <si>
    <t>Στήλη6675</t>
  </si>
  <si>
    <t>Στήλη6676</t>
  </si>
  <si>
    <t>Στήλη6677</t>
  </si>
  <si>
    <t>Στήλη6678</t>
  </si>
  <si>
    <t>Στήλη6679</t>
  </si>
  <si>
    <t>Στήλη6680</t>
  </si>
  <si>
    <t>Στήλη6681</t>
  </si>
  <si>
    <t>Στήλη6682</t>
  </si>
  <si>
    <t>Στήλη6683</t>
  </si>
  <si>
    <t>Στήλη6684</t>
  </si>
  <si>
    <t>Στήλη6685</t>
  </si>
  <si>
    <t>Στήλη6686</t>
  </si>
  <si>
    <t>Στήλη6687</t>
  </si>
  <si>
    <t>Στήλη6688</t>
  </si>
  <si>
    <t>Στήλη6689</t>
  </si>
  <si>
    <t>Στήλη6690</t>
  </si>
  <si>
    <t>Στήλη6691</t>
  </si>
  <si>
    <t>Στήλη6692</t>
  </si>
  <si>
    <t>Στήλη6693</t>
  </si>
  <si>
    <t>Στήλη6694</t>
  </si>
  <si>
    <t>Στήλη6695</t>
  </si>
  <si>
    <t>Στήλη6696</t>
  </si>
  <si>
    <t>Στήλη6697</t>
  </si>
  <si>
    <t>Στήλη6698</t>
  </si>
  <si>
    <t>Στήλη6699</t>
  </si>
  <si>
    <t>Στήλη6700</t>
  </si>
  <si>
    <t>Στήλη6701</t>
  </si>
  <si>
    <t>Στήλη6702</t>
  </si>
  <si>
    <t>Στήλη6703</t>
  </si>
  <si>
    <t>Στήλη6704</t>
  </si>
  <si>
    <t>Στήλη6705</t>
  </si>
  <si>
    <t>Στήλη6706</t>
  </si>
  <si>
    <t>Στήλη6707</t>
  </si>
  <si>
    <t>Στήλη6708</t>
  </si>
  <si>
    <t>Στήλη6709</t>
  </si>
  <si>
    <t>Στήλη6710</t>
  </si>
  <si>
    <t>Στήλη6711</t>
  </si>
  <si>
    <t>Στήλη6712</t>
  </si>
  <si>
    <t>Στήλη6713</t>
  </si>
  <si>
    <t>Στήλη6714</t>
  </si>
  <si>
    <t>Στήλη6715</t>
  </si>
  <si>
    <t>Στήλη6716</t>
  </si>
  <si>
    <t>Στήλη6717</t>
  </si>
  <si>
    <t>Στήλη6718</t>
  </si>
  <si>
    <t>Στήλη6719</t>
  </si>
  <si>
    <t>Στήλη6720</t>
  </si>
  <si>
    <t>Στήλη6721</t>
  </si>
  <si>
    <t>Στήλη6722</t>
  </si>
  <si>
    <t>Στήλη6723</t>
  </si>
  <si>
    <t>Στήλη6724</t>
  </si>
  <si>
    <t>Στήλη6725</t>
  </si>
  <si>
    <t>Στήλη6726</t>
  </si>
  <si>
    <t>Στήλη6727</t>
  </si>
  <si>
    <t>Στήλη6728</t>
  </si>
  <si>
    <t>Στήλη6729</t>
  </si>
  <si>
    <t>Στήλη6730</t>
  </si>
  <si>
    <t>Στήλη6731</t>
  </si>
  <si>
    <t>Στήλη6732</t>
  </si>
  <si>
    <t>Στήλη6733</t>
  </si>
  <si>
    <t>Στήλη6734</t>
  </si>
  <si>
    <t>Στήλη6735</t>
  </si>
  <si>
    <t>Στήλη6736</t>
  </si>
  <si>
    <t>Στήλη6737</t>
  </si>
  <si>
    <t>Στήλη6738</t>
  </si>
  <si>
    <t>Στήλη6739</t>
  </si>
  <si>
    <t>Στήλη6740</t>
  </si>
  <si>
    <t>Στήλη6741</t>
  </si>
  <si>
    <t>Στήλη6742</t>
  </si>
  <si>
    <t>Στήλη6743</t>
  </si>
  <si>
    <t>Στήλη6744</t>
  </si>
  <si>
    <t>Στήλη6745</t>
  </si>
  <si>
    <t>Στήλη6746</t>
  </si>
  <si>
    <t>Στήλη6747</t>
  </si>
  <si>
    <t>Στήλη6748</t>
  </si>
  <si>
    <t>Στήλη6749</t>
  </si>
  <si>
    <t>Στήλη6750</t>
  </si>
  <si>
    <t>Στήλη6751</t>
  </si>
  <si>
    <t>Στήλη6752</t>
  </si>
  <si>
    <t>Στήλη6753</t>
  </si>
  <si>
    <t>Στήλη6754</t>
  </si>
  <si>
    <t>Στήλη6755</t>
  </si>
  <si>
    <t>Στήλη6756</t>
  </si>
  <si>
    <t>Στήλη6757</t>
  </si>
  <si>
    <t>Στήλη6758</t>
  </si>
  <si>
    <t>Στήλη6759</t>
  </si>
  <si>
    <t>Στήλη6760</t>
  </si>
  <si>
    <t>Στήλη6761</t>
  </si>
  <si>
    <t>Στήλη6762</t>
  </si>
  <si>
    <t>Στήλη6763</t>
  </si>
  <si>
    <t>Στήλη6764</t>
  </si>
  <si>
    <t>Στήλη6765</t>
  </si>
  <si>
    <t>Στήλη6766</t>
  </si>
  <si>
    <t>Στήλη6767</t>
  </si>
  <si>
    <t>Στήλη6768</t>
  </si>
  <si>
    <t>Στήλη6769</t>
  </si>
  <si>
    <t>Στήλη6770</t>
  </si>
  <si>
    <t>Στήλη6771</t>
  </si>
  <si>
    <t>Στήλη6772</t>
  </si>
  <si>
    <t>Στήλη6773</t>
  </si>
  <si>
    <t>Στήλη6774</t>
  </si>
  <si>
    <t>Στήλη6775</t>
  </si>
  <si>
    <t>Στήλη6776</t>
  </si>
  <si>
    <t>Στήλη6777</t>
  </si>
  <si>
    <t>Στήλη6778</t>
  </si>
  <si>
    <t>Στήλη6779</t>
  </si>
  <si>
    <t>Στήλη6780</t>
  </si>
  <si>
    <t>Στήλη6781</t>
  </si>
  <si>
    <t>Στήλη6782</t>
  </si>
  <si>
    <t>Στήλη6783</t>
  </si>
  <si>
    <t>Στήλη6784</t>
  </si>
  <si>
    <t>Στήλη6785</t>
  </si>
  <si>
    <t>Στήλη6786</t>
  </si>
  <si>
    <t>Στήλη6787</t>
  </si>
  <si>
    <t>Στήλη6788</t>
  </si>
  <si>
    <t>Στήλη6789</t>
  </si>
  <si>
    <t>Στήλη6790</t>
  </si>
  <si>
    <t>Στήλη6791</t>
  </si>
  <si>
    <t>Στήλη6792</t>
  </si>
  <si>
    <t>Στήλη6793</t>
  </si>
  <si>
    <t>Στήλη6794</t>
  </si>
  <si>
    <t>Στήλη6795</t>
  </si>
  <si>
    <t>Στήλη6796</t>
  </si>
  <si>
    <t>Στήλη6797</t>
  </si>
  <si>
    <t>Στήλη6798</t>
  </si>
  <si>
    <t>Στήλη6799</t>
  </si>
  <si>
    <t>Στήλη6800</t>
  </si>
  <si>
    <t>Στήλη6801</t>
  </si>
  <si>
    <t>Στήλη6802</t>
  </si>
  <si>
    <t>Στήλη6803</t>
  </si>
  <si>
    <t>Στήλη6804</t>
  </si>
  <si>
    <t>Στήλη6805</t>
  </si>
  <si>
    <t>Στήλη6806</t>
  </si>
  <si>
    <t>Στήλη6807</t>
  </si>
  <si>
    <t>Στήλη6808</t>
  </si>
  <si>
    <t>Στήλη6809</t>
  </si>
  <si>
    <t>Στήλη6810</t>
  </si>
  <si>
    <t>Στήλη6811</t>
  </si>
  <si>
    <t>Στήλη6812</t>
  </si>
  <si>
    <t>Στήλη6813</t>
  </si>
  <si>
    <t>Στήλη6814</t>
  </si>
  <si>
    <t>Στήλη6815</t>
  </si>
  <si>
    <t>Στήλη6816</t>
  </si>
  <si>
    <t>Στήλη6817</t>
  </si>
  <si>
    <t>Στήλη6818</t>
  </si>
  <si>
    <t>Στήλη6819</t>
  </si>
  <si>
    <t>Στήλη6820</t>
  </si>
  <si>
    <t>Στήλη6821</t>
  </si>
  <si>
    <t>Στήλη6822</t>
  </si>
  <si>
    <t>Στήλη6823</t>
  </si>
  <si>
    <t>Στήλη6824</t>
  </si>
  <si>
    <t>Στήλη6825</t>
  </si>
  <si>
    <t>Στήλη6826</t>
  </si>
  <si>
    <t>Στήλη6827</t>
  </si>
  <si>
    <t>Στήλη6828</t>
  </si>
  <si>
    <t>Στήλη6829</t>
  </si>
  <si>
    <t>Στήλη6830</t>
  </si>
  <si>
    <t>Στήλη6831</t>
  </si>
  <si>
    <t>Στήλη6832</t>
  </si>
  <si>
    <t>Στήλη6833</t>
  </si>
  <si>
    <t>Στήλη6834</t>
  </si>
  <si>
    <t>Στήλη6835</t>
  </si>
  <si>
    <t>Στήλη6836</t>
  </si>
  <si>
    <t>Στήλη6837</t>
  </si>
  <si>
    <t>Στήλη6838</t>
  </si>
  <si>
    <t>Στήλη6839</t>
  </si>
  <si>
    <t>Στήλη6840</t>
  </si>
  <si>
    <t>Στήλη6841</t>
  </si>
  <si>
    <t>Στήλη6842</t>
  </si>
  <si>
    <t>Στήλη6843</t>
  </si>
  <si>
    <t>Στήλη6844</t>
  </si>
  <si>
    <t>Στήλη6845</t>
  </si>
  <si>
    <t>Στήλη6846</t>
  </si>
  <si>
    <t>Στήλη6847</t>
  </si>
  <si>
    <t>Στήλη6848</t>
  </si>
  <si>
    <t>Στήλη6849</t>
  </si>
  <si>
    <t>Στήλη6850</t>
  </si>
  <si>
    <t>Στήλη6851</t>
  </si>
  <si>
    <t>Στήλη6852</t>
  </si>
  <si>
    <t>Στήλη6853</t>
  </si>
  <si>
    <t>Στήλη6854</t>
  </si>
  <si>
    <t>Στήλη6855</t>
  </si>
  <si>
    <t>Στήλη6856</t>
  </si>
  <si>
    <t>Στήλη6857</t>
  </si>
  <si>
    <t>Στήλη6858</t>
  </si>
  <si>
    <t>Στήλη6859</t>
  </si>
  <si>
    <t>Στήλη6860</t>
  </si>
  <si>
    <t>Στήλη6861</t>
  </si>
  <si>
    <t>Στήλη6862</t>
  </si>
  <si>
    <t>Στήλη6863</t>
  </si>
  <si>
    <t>Στήλη6864</t>
  </si>
  <si>
    <t>Στήλη6865</t>
  </si>
  <si>
    <t>Στήλη6866</t>
  </si>
  <si>
    <t>Στήλη6867</t>
  </si>
  <si>
    <t>Στήλη6868</t>
  </si>
  <si>
    <t>Στήλη6869</t>
  </si>
  <si>
    <t>Στήλη6870</t>
  </si>
  <si>
    <t>Στήλη6871</t>
  </si>
  <si>
    <t>Στήλη6872</t>
  </si>
  <si>
    <t>Στήλη6873</t>
  </si>
  <si>
    <t>Στήλη6874</t>
  </si>
  <si>
    <t>Στήλη6875</t>
  </si>
  <si>
    <t>Στήλη6876</t>
  </si>
  <si>
    <t>Στήλη6877</t>
  </si>
  <si>
    <t>Στήλη6878</t>
  </si>
  <si>
    <t>Στήλη6879</t>
  </si>
  <si>
    <t>Στήλη6880</t>
  </si>
  <si>
    <t>Στήλη6881</t>
  </si>
  <si>
    <t>Στήλη6882</t>
  </si>
  <si>
    <t>Στήλη6883</t>
  </si>
  <si>
    <t>Στήλη6884</t>
  </si>
  <si>
    <t>Στήλη6885</t>
  </si>
  <si>
    <t>Στήλη6886</t>
  </si>
  <si>
    <t>Στήλη6887</t>
  </si>
  <si>
    <t>Στήλη6888</t>
  </si>
  <si>
    <t>Στήλη6889</t>
  </si>
  <si>
    <t>Στήλη6890</t>
  </si>
  <si>
    <t>Στήλη6891</t>
  </si>
  <si>
    <t>Στήλη6892</t>
  </si>
  <si>
    <t>Στήλη6893</t>
  </si>
  <si>
    <t>Στήλη6894</t>
  </si>
  <si>
    <t>Στήλη6895</t>
  </si>
  <si>
    <t>Στήλη6896</t>
  </si>
  <si>
    <t>Στήλη6897</t>
  </si>
  <si>
    <t>Στήλη6898</t>
  </si>
  <si>
    <t>Στήλη6899</t>
  </si>
  <si>
    <t>Στήλη6900</t>
  </si>
  <si>
    <t>Στήλη6901</t>
  </si>
  <si>
    <t>Στήλη6902</t>
  </si>
  <si>
    <t>Στήλη6903</t>
  </si>
  <si>
    <t>Στήλη6904</t>
  </si>
  <si>
    <t>Στήλη6905</t>
  </si>
  <si>
    <t>Στήλη6906</t>
  </si>
  <si>
    <t>Στήλη6907</t>
  </si>
  <si>
    <t>Στήλη6908</t>
  </si>
  <si>
    <t>Στήλη6909</t>
  </si>
  <si>
    <t>Στήλη6910</t>
  </si>
  <si>
    <t>Στήλη6911</t>
  </si>
  <si>
    <t>Στήλη6912</t>
  </si>
  <si>
    <t>Στήλη6913</t>
  </si>
  <si>
    <t>Στήλη6914</t>
  </si>
  <si>
    <t>Στήλη6915</t>
  </si>
  <si>
    <t>Στήλη6916</t>
  </si>
  <si>
    <t>Στήλη6917</t>
  </si>
  <si>
    <t>Στήλη6918</t>
  </si>
  <si>
    <t>Στήλη6919</t>
  </si>
  <si>
    <t>Στήλη6920</t>
  </si>
  <si>
    <t>Στήλη6921</t>
  </si>
  <si>
    <t>Στήλη6922</t>
  </si>
  <si>
    <t>Στήλη6923</t>
  </si>
  <si>
    <t>Στήλη6924</t>
  </si>
  <si>
    <t>Στήλη6925</t>
  </si>
  <si>
    <t>Στήλη6926</t>
  </si>
  <si>
    <t>Στήλη6927</t>
  </si>
  <si>
    <t>Στήλη6928</t>
  </si>
  <si>
    <t>Στήλη6929</t>
  </si>
  <si>
    <t>Στήλη6930</t>
  </si>
  <si>
    <t>Στήλη6931</t>
  </si>
  <si>
    <t>Στήλη6932</t>
  </si>
  <si>
    <t>Στήλη6933</t>
  </si>
  <si>
    <t>Στήλη6934</t>
  </si>
  <si>
    <t>Στήλη6935</t>
  </si>
  <si>
    <t>Στήλη6936</t>
  </si>
  <si>
    <t>Στήλη6937</t>
  </si>
  <si>
    <t>Στήλη6938</t>
  </si>
  <si>
    <t>Στήλη6939</t>
  </si>
  <si>
    <t>Στήλη6940</t>
  </si>
  <si>
    <t>Στήλη6941</t>
  </si>
  <si>
    <t>Στήλη6942</t>
  </si>
  <si>
    <t>Στήλη6943</t>
  </si>
  <si>
    <t>Στήλη6944</t>
  </si>
  <si>
    <t>Στήλη6945</t>
  </si>
  <si>
    <t>Στήλη6946</t>
  </si>
  <si>
    <t>Στήλη6947</t>
  </si>
  <si>
    <t>Στήλη6948</t>
  </si>
  <si>
    <t>Στήλη6949</t>
  </si>
  <si>
    <t>Στήλη6950</t>
  </si>
  <si>
    <t>Στήλη6951</t>
  </si>
  <si>
    <t>Στήλη6952</t>
  </si>
  <si>
    <t>Στήλη6953</t>
  </si>
  <si>
    <t>Στήλη6954</t>
  </si>
  <si>
    <t>Στήλη6955</t>
  </si>
  <si>
    <t>Στήλη6956</t>
  </si>
  <si>
    <t>Στήλη6957</t>
  </si>
  <si>
    <t>Στήλη6958</t>
  </si>
  <si>
    <t>Στήλη6959</t>
  </si>
  <si>
    <t>Στήλη6960</t>
  </si>
  <si>
    <t>Στήλη6961</t>
  </si>
  <si>
    <t>Στήλη6962</t>
  </si>
  <si>
    <t>Στήλη6963</t>
  </si>
  <si>
    <t>Στήλη6964</t>
  </si>
  <si>
    <t>Στήλη6965</t>
  </si>
  <si>
    <t>Στήλη6966</t>
  </si>
  <si>
    <t>Στήλη6967</t>
  </si>
  <si>
    <t>Στήλη6968</t>
  </si>
  <si>
    <t>Στήλη6969</t>
  </si>
  <si>
    <t>Στήλη6970</t>
  </si>
  <si>
    <t>Στήλη6971</t>
  </si>
  <si>
    <t>Στήλη6972</t>
  </si>
  <si>
    <t>Στήλη6973</t>
  </si>
  <si>
    <t>Στήλη6974</t>
  </si>
  <si>
    <t>Στήλη6975</t>
  </si>
  <si>
    <t>Στήλη6976</t>
  </si>
  <si>
    <t>Στήλη6977</t>
  </si>
  <si>
    <t>Στήλη6978</t>
  </si>
  <si>
    <t>Στήλη6979</t>
  </si>
  <si>
    <t>Στήλη6980</t>
  </si>
  <si>
    <t>Στήλη6981</t>
  </si>
  <si>
    <t>Στήλη6982</t>
  </si>
  <si>
    <t>Στήλη6983</t>
  </si>
  <si>
    <t>Στήλη6984</t>
  </si>
  <si>
    <t>Στήλη6985</t>
  </si>
  <si>
    <t>Στήλη6986</t>
  </si>
  <si>
    <t>Στήλη6987</t>
  </si>
  <si>
    <t>Στήλη6988</t>
  </si>
  <si>
    <t>Στήλη6989</t>
  </si>
  <si>
    <t>Στήλη6990</t>
  </si>
  <si>
    <t>Στήλη6991</t>
  </si>
  <si>
    <t>Στήλη6992</t>
  </si>
  <si>
    <t>Στήλη6993</t>
  </si>
  <si>
    <t>Στήλη6994</t>
  </si>
  <si>
    <t>Στήλη6995</t>
  </si>
  <si>
    <t>Στήλη6996</t>
  </si>
  <si>
    <t>Στήλη6997</t>
  </si>
  <si>
    <t>Στήλη6998</t>
  </si>
  <si>
    <t>Στήλη6999</t>
  </si>
  <si>
    <t>Στήλη7000</t>
  </si>
  <si>
    <t>Στήλη7001</t>
  </si>
  <si>
    <t>Στήλη7002</t>
  </si>
  <si>
    <t>Στήλη7003</t>
  </si>
  <si>
    <t>Στήλη7004</t>
  </si>
  <si>
    <t>Στήλη7005</t>
  </si>
  <si>
    <t>Στήλη7006</t>
  </si>
  <si>
    <t>Στήλη7007</t>
  </si>
  <si>
    <t>Στήλη7008</t>
  </si>
  <si>
    <t>Στήλη7009</t>
  </si>
  <si>
    <t>Στήλη7010</t>
  </si>
  <si>
    <t>Στήλη7011</t>
  </si>
  <si>
    <t>Στήλη7012</t>
  </si>
  <si>
    <t>Στήλη7013</t>
  </si>
  <si>
    <t>Στήλη7014</t>
  </si>
  <si>
    <t>Στήλη7015</t>
  </si>
  <si>
    <t>Στήλη7016</t>
  </si>
  <si>
    <t>Στήλη7017</t>
  </si>
  <si>
    <t>Στήλη7018</t>
  </si>
  <si>
    <t>Στήλη7019</t>
  </si>
  <si>
    <t>Στήλη7020</t>
  </si>
  <si>
    <t>Στήλη7021</t>
  </si>
  <si>
    <t>Στήλη7022</t>
  </si>
  <si>
    <t>Στήλη7023</t>
  </si>
  <si>
    <t>Στήλη7024</t>
  </si>
  <si>
    <t>Στήλη7025</t>
  </si>
  <si>
    <t>Στήλη7026</t>
  </si>
  <si>
    <t>Στήλη7027</t>
  </si>
  <si>
    <t>Στήλη7028</t>
  </si>
  <si>
    <t>Στήλη7029</t>
  </si>
  <si>
    <t>Στήλη7030</t>
  </si>
  <si>
    <t>Στήλη7031</t>
  </si>
  <si>
    <t>Στήλη7032</t>
  </si>
  <si>
    <t>Στήλη7033</t>
  </si>
  <si>
    <t>Στήλη7034</t>
  </si>
  <si>
    <t>Στήλη7035</t>
  </si>
  <si>
    <t>Στήλη7036</t>
  </si>
  <si>
    <t>Στήλη7037</t>
  </si>
  <si>
    <t>Στήλη7038</t>
  </si>
  <si>
    <t>Στήλη7039</t>
  </si>
  <si>
    <t>Στήλη7040</t>
  </si>
  <si>
    <t>Στήλη7041</t>
  </si>
  <si>
    <t>Στήλη7042</t>
  </si>
  <si>
    <t>Στήλη7043</t>
  </si>
  <si>
    <t>Στήλη7044</t>
  </si>
  <si>
    <t>Στήλη7045</t>
  </si>
  <si>
    <t>Στήλη7046</t>
  </si>
  <si>
    <t>Στήλη7047</t>
  </si>
  <si>
    <t>Στήλη7048</t>
  </si>
  <si>
    <t>Στήλη7049</t>
  </si>
  <si>
    <t>Στήλη7050</t>
  </si>
  <si>
    <t>Στήλη7051</t>
  </si>
  <si>
    <t>Στήλη7052</t>
  </si>
  <si>
    <t>Στήλη7053</t>
  </si>
  <si>
    <t>Στήλη7054</t>
  </si>
  <si>
    <t>Στήλη7055</t>
  </si>
  <si>
    <t>Στήλη7056</t>
  </si>
  <si>
    <t>Στήλη7057</t>
  </si>
  <si>
    <t>Στήλη7058</t>
  </si>
  <si>
    <t>Στήλη7059</t>
  </si>
  <si>
    <t>Στήλη7060</t>
  </si>
  <si>
    <t>Στήλη7061</t>
  </si>
  <si>
    <t>Στήλη7062</t>
  </si>
  <si>
    <t>Στήλη7063</t>
  </si>
  <si>
    <t>Στήλη7064</t>
  </si>
  <si>
    <t>Στήλη7065</t>
  </si>
  <si>
    <t>Στήλη7066</t>
  </si>
  <si>
    <t>Στήλη7067</t>
  </si>
  <si>
    <t>Στήλη7068</t>
  </si>
  <si>
    <t>Στήλη7069</t>
  </si>
  <si>
    <t>Στήλη7070</t>
  </si>
  <si>
    <t>Στήλη7071</t>
  </si>
  <si>
    <t>Στήλη7072</t>
  </si>
  <si>
    <t>Στήλη7073</t>
  </si>
  <si>
    <t>Στήλη7074</t>
  </si>
  <si>
    <t>Στήλη7075</t>
  </si>
  <si>
    <t>Στήλη7076</t>
  </si>
  <si>
    <t>Στήλη7077</t>
  </si>
  <si>
    <t>Στήλη7078</t>
  </si>
  <si>
    <t>Στήλη7079</t>
  </si>
  <si>
    <t>Στήλη7080</t>
  </si>
  <si>
    <t>Στήλη7081</t>
  </si>
  <si>
    <t>Στήλη7082</t>
  </si>
  <si>
    <t>Στήλη7083</t>
  </si>
  <si>
    <t>Στήλη7084</t>
  </si>
  <si>
    <t>Στήλη7085</t>
  </si>
  <si>
    <t>Στήλη7086</t>
  </si>
  <si>
    <t>Στήλη7087</t>
  </si>
  <si>
    <t>Στήλη7088</t>
  </si>
  <si>
    <t>Στήλη7089</t>
  </si>
  <si>
    <t>Στήλη7090</t>
  </si>
  <si>
    <t>Στήλη7091</t>
  </si>
  <si>
    <t>Στήλη7092</t>
  </si>
  <si>
    <t>Στήλη7093</t>
  </si>
  <si>
    <t>Στήλη7094</t>
  </si>
  <si>
    <t>Στήλη7095</t>
  </si>
  <si>
    <t>Στήλη7096</t>
  </si>
  <si>
    <t>Στήλη7097</t>
  </si>
  <si>
    <t>Στήλη7098</t>
  </si>
  <si>
    <t>Στήλη7099</t>
  </si>
  <si>
    <t>Στήλη7100</t>
  </si>
  <si>
    <t>Στήλη7101</t>
  </si>
  <si>
    <t>Στήλη7102</t>
  </si>
  <si>
    <t>Στήλη7103</t>
  </si>
  <si>
    <t>Στήλη7104</t>
  </si>
  <si>
    <t>Στήλη7105</t>
  </si>
  <si>
    <t>Στήλη7106</t>
  </si>
  <si>
    <t>Στήλη7107</t>
  </si>
  <si>
    <t>Στήλη7108</t>
  </si>
  <si>
    <t>Στήλη7109</t>
  </si>
  <si>
    <t>Στήλη7110</t>
  </si>
  <si>
    <t>Στήλη7111</t>
  </si>
  <si>
    <t>Στήλη7112</t>
  </si>
  <si>
    <t>Στήλη7113</t>
  </si>
  <si>
    <t>Στήλη7114</t>
  </si>
  <si>
    <t>Στήλη7115</t>
  </si>
  <si>
    <t>Στήλη7116</t>
  </si>
  <si>
    <t>Στήλη7117</t>
  </si>
  <si>
    <t>Στήλη7118</t>
  </si>
  <si>
    <t>Στήλη7119</t>
  </si>
  <si>
    <t>Στήλη7120</t>
  </si>
  <si>
    <t>Στήλη7121</t>
  </si>
  <si>
    <t>Στήλη7122</t>
  </si>
  <si>
    <t>Στήλη7123</t>
  </si>
  <si>
    <t>Στήλη7124</t>
  </si>
  <si>
    <t>Στήλη7125</t>
  </si>
  <si>
    <t>Στήλη7126</t>
  </si>
  <si>
    <t>Στήλη7127</t>
  </si>
  <si>
    <t>Στήλη7128</t>
  </si>
  <si>
    <t>Στήλη7129</t>
  </si>
  <si>
    <t>Στήλη7130</t>
  </si>
  <si>
    <t>Στήλη7131</t>
  </si>
  <si>
    <t>Στήλη7132</t>
  </si>
  <si>
    <t>Στήλη7133</t>
  </si>
  <si>
    <t>Στήλη7134</t>
  </si>
  <si>
    <t>Στήλη7135</t>
  </si>
  <si>
    <t>Στήλη7136</t>
  </si>
  <si>
    <t>Στήλη7137</t>
  </si>
  <si>
    <t>Στήλη7138</t>
  </si>
  <si>
    <t>Στήλη7139</t>
  </si>
  <si>
    <t>Στήλη7140</t>
  </si>
  <si>
    <t>Στήλη7141</t>
  </si>
  <si>
    <t>Στήλη7142</t>
  </si>
  <si>
    <t>Στήλη7143</t>
  </si>
  <si>
    <t>Στήλη7144</t>
  </si>
  <si>
    <t>Στήλη7145</t>
  </si>
  <si>
    <t>Στήλη7146</t>
  </si>
  <si>
    <t>Στήλη7147</t>
  </si>
  <si>
    <t>Στήλη7148</t>
  </si>
  <si>
    <t>Στήλη7149</t>
  </si>
  <si>
    <t>Στήλη7150</t>
  </si>
  <si>
    <t>Στήλη7151</t>
  </si>
  <si>
    <t>Στήλη7152</t>
  </si>
  <si>
    <t>Στήλη7153</t>
  </si>
  <si>
    <t>Στήλη7154</t>
  </si>
  <si>
    <t>Στήλη7155</t>
  </si>
  <si>
    <t>Στήλη7156</t>
  </si>
  <si>
    <t>Στήλη7157</t>
  </si>
  <si>
    <t>Στήλη7158</t>
  </si>
  <si>
    <t>Στήλη7159</t>
  </si>
  <si>
    <t>Στήλη7160</t>
  </si>
  <si>
    <t>Στήλη7161</t>
  </si>
  <si>
    <t>Στήλη7162</t>
  </si>
  <si>
    <t>Στήλη7163</t>
  </si>
  <si>
    <t>Στήλη7164</t>
  </si>
  <si>
    <t>Στήλη7165</t>
  </si>
  <si>
    <t>Στήλη7166</t>
  </si>
  <si>
    <t>Στήλη7167</t>
  </si>
  <si>
    <t>Στήλη7168</t>
  </si>
  <si>
    <t>Στήλη7169</t>
  </si>
  <si>
    <t>Στήλη7170</t>
  </si>
  <si>
    <t>Στήλη7171</t>
  </si>
  <si>
    <t>Στήλη7172</t>
  </si>
  <si>
    <t>Στήλη7173</t>
  </si>
  <si>
    <t>Στήλη7174</t>
  </si>
  <si>
    <t>Στήλη7175</t>
  </si>
  <si>
    <t>Στήλη7176</t>
  </si>
  <si>
    <t>Στήλη7177</t>
  </si>
  <si>
    <t>Στήλη7178</t>
  </si>
  <si>
    <t>Στήλη7179</t>
  </si>
  <si>
    <t>Στήλη7180</t>
  </si>
  <si>
    <t>Στήλη7181</t>
  </si>
  <si>
    <t>Στήλη7182</t>
  </si>
  <si>
    <t>Στήλη7183</t>
  </si>
  <si>
    <t>Στήλη7184</t>
  </si>
  <si>
    <t>Στήλη7185</t>
  </si>
  <si>
    <t>Στήλη7186</t>
  </si>
  <si>
    <t>Στήλη7187</t>
  </si>
  <si>
    <t>Στήλη7188</t>
  </si>
  <si>
    <t>Στήλη7189</t>
  </si>
  <si>
    <t>Στήλη7190</t>
  </si>
  <si>
    <t>Στήλη7191</t>
  </si>
  <si>
    <t>Στήλη7192</t>
  </si>
  <si>
    <t>Στήλη7193</t>
  </si>
  <si>
    <t>Στήλη7194</t>
  </si>
  <si>
    <t>Στήλη7195</t>
  </si>
  <si>
    <t>Στήλη7196</t>
  </si>
  <si>
    <t>Στήλη7197</t>
  </si>
  <si>
    <t>Στήλη7198</t>
  </si>
  <si>
    <t>Στήλη7199</t>
  </si>
  <si>
    <t>Στήλη7200</t>
  </si>
  <si>
    <t>Στήλη7201</t>
  </si>
  <si>
    <t>Στήλη7202</t>
  </si>
  <si>
    <t>Στήλη7203</t>
  </si>
  <si>
    <t>Στήλη7204</t>
  </si>
  <si>
    <t>Στήλη7205</t>
  </si>
  <si>
    <t>Στήλη7206</t>
  </si>
  <si>
    <t>Στήλη7207</t>
  </si>
  <si>
    <t>Στήλη7208</t>
  </si>
  <si>
    <t>Στήλη7209</t>
  </si>
  <si>
    <t>Στήλη7210</t>
  </si>
  <si>
    <t>Στήλη7211</t>
  </si>
  <si>
    <t>Στήλη7212</t>
  </si>
  <si>
    <t>Στήλη7213</t>
  </si>
  <si>
    <t>Στήλη7214</t>
  </si>
  <si>
    <t>Στήλη7215</t>
  </si>
  <si>
    <t>Στήλη7216</t>
  </si>
  <si>
    <t>Στήλη7217</t>
  </si>
  <si>
    <t>Στήλη7218</t>
  </si>
  <si>
    <t>Στήλη7219</t>
  </si>
  <si>
    <t>Στήλη7220</t>
  </si>
  <si>
    <t>Στήλη7221</t>
  </si>
  <si>
    <t>Στήλη7222</t>
  </si>
  <si>
    <t>Στήλη7223</t>
  </si>
  <si>
    <t>Στήλη7224</t>
  </si>
  <si>
    <t>Στήλη7225</t>
  </si>
  <si>
    <t>Στήλη7226</t>
  </si>
  <si>
    <t>Στήλη7227</t>
  </si>
  <si>
    <t>Στήλη7228</t>
  </si>
  <si>
    <t>Στήλη7229</t>
  </si>
  <si>
    <t>Στήλη7230</t>
  </si>
  <si>
    <t>Στήλη7231</t>
  </si>
  <si>
    <t>Στήλη7232</t>
  </si>
  <si>
    <t>Στήλη7233</t>
  </si>
  <si>
    <t>Στήλη7234</t>
  </si>
  <si>
    <t>Στήλη7235</t>
  </si>
  <si>
    <t>Στήλη7236</t>
  </si>
  <si>
    <t>Στήλη7237</t>
  </si>
  <si>
    <t>Στήλη7238</t>
  </si>
  <si>
    <t>Στήλη7239</t>
  </si>
  <si>
    <t>Στήλη7240</t>
  </si>
  <si>
    <t>Στήλη7241</t>
  </si>
  <si>
    <t>Στήλη7242</t>
  </si>
  <si>
    <t>Στήλη7243</t>
  </si>
  <si>
    <t>Στήλη7244</t>
  </si>
  <si>
    <t>Στήλη7245</t>
  </si>
  <si>
    <t>Στήλη7246</t>
  </si>
  <si>
    <t>Στήλη7247</t>
  </si>
  <si>
    <t>Στήλη7248</t>
  </si>
  <si>
    <t>Στήλη7249</t>
  </si>
  <si>
    <t>Στήλη7250</t>
  </si>
  <si>
    <t>Στήλη7251</t>
  </si>
  <si>
    <t>Στήλη7252</t>
  </si>
  <si>
    <t>Στήλη7253</t>
  </si>
  <si>
    <t>Στήλη7254</t>
  </si>
  <si>
    <t>Στήλη7255</t>
  </si>
  <si>
    <t>Στήλη7256</t>
  </si>
  <si>
    <t>Στήλη7257</t>
  </si>
  <si>
    <t>Στήλη7258</t>
  </si>
  <si>
    <t>Στήλη7259</t>
  </si>
  <si>
    <t>Στήλη7260</t>
  </si>
  <si>
    <t>Στήλη7261</t>
  </si>
  <si>
    <t>Στήλη7262</t>
  </si>
  <si>
    <t>Στήλη7263</t>
  </si>
  <si>
    <t>Στήλη7264</t>
  </si>
  <si>
    <t>Στήλη7265</t>
  </si>
  <si>
    <t>Στήλη7266</t>
  </si>
  <si>
    <t>Στήλη7267</t>
  </si>
  <si>
    <t>Στήλη7268</t>
  </si>
  <si>
    <t>Στήλη7269</t>
  </si>
  <si>
    <t>Στήλη7270</t>
  </si>
  <si>
    <t>Στήλη7271</t>
  </si>
  <si>
    <t>Στήλη7272</t>
  </si>
  <si>
    <t>Στήλη7273</t>
  </si>
  <si>
    <t>Στήλη7274</t>
  </si>
  <si>
    <t>Στήλη7275</t>
  </si>
  <si>
    <t>Στήλη7276</t>
  </si>
  <si>
    <t>Στήλη7277</t>
  </si>
  <si>
    <t>Στήλη7278</t>
  </si>
  <si>
    <t>Στήλη7279</t>
  </si>
  <si>
    <t>Στήλη7280</t>
  </si>
  <si>
    <t>Στήλη7281</t>
  </si>
  <si>
    <t>Στήλη7282</t>
  </si>
  <si>
    <t>Στήλη7283</t>
  </si>
  <si>
    <t>Στήλη7284</t>
  </si>
  <si>
    <t>Στήλη7285</t>
  </si>
  <si>
    <t>Στήλη7286</t>
  </si>
  <si>
    <t>Στήλη7287</t>
  </si>
  <si>
    <t>Στήλη7288</t>
  </si>
  <si>
    <t>Στήλη7289</t>
  </si>
  <si>
    <t>Στήλη7290</t>
  </si>
  <si>
    <t>Στήλη7291</t>
  </si>
  <si>
    <t>Στήλη7292</t>
  </si>
  <si>
    <t>Στήλη7293</t>
  </si>
  <si>
    <t>Στήλη7294</t>
  </si>
  <si>
    <t>Στήλη7295</t>
  </si>
  <si>
    <t>Στήλη7296</t>
  </si>
  <si>
    <t>Στήλη7297</t>
  </si>
  <si>
    <t>Στήλη7298</t>
  </si>
  <si>
    <t>Στήλη7299</t>
  </si>
  <si>
    <t>Στήλη7300</t>
  </si>
  <si>
    <t>Στήλη7301</t>
  </si>
  <si>
    <t>Στήλη7302</t>
  </si>
  <si>
    <t>Στήλη7303</t>
  </si>
  <si>
    <t>Στήλη7304</t>
  </si>
  <si>
    <t>Στήλη7305</t>
  </si>
  <si>
    <t>Στήλη7306</t>
  </si>
  <si>
    <t>Στήλη7307</t>
  </si>
  <si>
    <t>Στήλη7308</t>
  </si>
  <si>
    <t>Στήλη7309</t>
  </si>
  <si>
    <t>Στήλη7310</t>
  </si>
  <si>
    <t>Στήλη7311</t>
  </si>
  <si>
    <t>Στήλη7312</t>
  </si>
  <si>
    <t>Στήλη7313</t>
  </si>
  <si>
    <t>Στήλη7314</t>
  </si>
  <si>
    <t>Στήλη7315</t>
  </si>
  <si>
    <t>Στήλη7316</t>
  </si>
  <si>
    <t>Στήλη7317</t>
  </si>
  <si>
    <t>Στήλη7318</t>
  </si>
  <si>
    <t>Στήλη7319</t>
  </si>
  <si>
    <t>Στήλη7320</t>
  </si>
  <si>
    <t>Στήλη7321</t>
  </si>
  <si>
    <t>Στήλη7322</t>
  </si>
  <si>
    <t>Στήλη7323</t>
  </si>
  <si>
    <t>Στήλη7324</t>
  </si>
  <si>
    <t>Στήλη7325</t>
  </si>
  <si>
    <t>Στήλη7326</t>
  </si>
  <si>
    <t>Στήλη7327</t>
  </si>
  <si>
    <t>Στήλη7328</t>
  </si>
  <si>
    <t>Στήλη7329</t>
  </si>
  <si>
    <t>Στήλη7330</t>
  </si>
  <si>
    <t>Στήλη7331</t>
  </si>
  <si>
    <t>Στήλη7332</t>
  </si>
  <si>
    <t>Στήλη7333</t>
  </si>
  <si>
    <t>Στήλη7334</t>
  </si>
  <si>
    <t>Στήλη7335</t>
  </si>
  <si>
    <t>Στήλη7336</t>
  </si>
  <si>
    <t>Στήλη7337</t>
  </si>
  <si>
    <t>Στήλη7338</t>
  </si>
  <si>
    <t>Στήλη7339</t>
  </si>
  <si>
    <t>Στήλη7340</t>
  </si>
  <si>
    <t>Στήλη7341</t>
  </si>
  <si>
    <t>Στήλη7342</t>
  </si>
  <si>
    <t>Στήλη7343</t>
  </si>
  <si>
    <t>Στήλη7344</t>
  </si>
  <si>
    <t>Στήλη7345</t>
  </si>
  <si>
    <t>Στήλη7346</t>
  </si>
  <si>
    <t>Στήλη7347</t>
  </si>
  <si>
    <t>Στήλη7348</t>
  </si>
  <si>
    <t>Στήλη7349</t>
  </si>
  <si>
    <t>Στήλη7350</t>
  </si>
  <si>
    <t>Στήλη7351</t>
  </si>
  <si>
    <t>Στήλη7352</t>
  </si>
  <si>
    <t>Στήλη7353</t>
  </si>
  <si>
    <t>Στήλη7354</t>
  </si>
  <si>
    <t>Στήλη7355</t>
  </si>
  <si>
    <t>Στήλη7356</t>
  </si>
  <si>
    <t>Στήλη7357</t>
  </si>
  <si>
    <t>Στήλη7358</t>
  </si>
  <si>
    <t>Στήλη7359</t>
  </si>
  <si>
    <t>Στήλη7360</t>
  </si>
  <si>
    <t>Στήλη7361</t>
  </si>
  <si>
    <t>Στήλη7362</t>
  </si>
  <si>
    <t>Στήλη7363</t>
  </si>
  <si>
    <t>Στήλη7364</t>
  </si>
  <si>
    <t>Στήλη7365</t>
  </si>
  <si>
    <t>Στήλη7366</t>
  </si>
  <si>
    <t>Στήλη7367</t>
  </si>
  <si>
    <t>Στήλη7368</t>
  </si>
  <si>
    <t>Στήλη7369</t>
  </si>
  <si>
    <t>Στήλη7370</t>
  </si>
  <si>
    <t>Στήλη7371</t>
  </si>
  <si>
    <t>Στήλη7372</t>
  </si>
  <si>
    <t>Στήλη7373</t>
  </si>
  <si>
    <t>Στήλη7374</t>
  </si>
  <si>
    <t>Στήλη7375</t>
  </si>
  <si>
    <t>Στήλη7376</t>
  </si>
  <si>
    <t>Στήλη7377</t>
  </si>
  <si>
    <t>Στήλη7378</t>
  </si>
  <si>
    <t>Στήλη7379</t>
  </si>
  <si>
    <t>Στήλη7380</t>
  </si>
  <si>
    <t>Στήλη7381</t>
  </si>
  <si>
    <t>Στήλη7382</t>
  </si>
  <si>
    <t>Στήλη7383</t>
  </si>
  <si>
    <t>Στήλη7384</t>
  </si>
  <si>
    <t>Στήλη7385</t>
  </si>
  <si>
    <t>Στήλη7386</t>
  </si>
  <si>
    <t>Στήλη7387</t>
  </si>
  <si>
    <t>Στήλη7388</t>
  </si>
  <si>
    <t>Στήλη7389</t>
  </si>
  <si>
    <t>Στήλη7390</t>
  </si>
  <si>
    <t>Στήλη7391</t>
  </si>
  <si>
    <t>Στήλη7392</t>
  </si>
  <si>
    <t>Στήλη7393</t>
  </si>
  <si>
    <t>Στήλη7394</t>
  </si>
  <si>
    <t>Στήλη7395</t>
  </si>
  <si>
    <t>Στήλη7396</t>
  </si>
  <si>
    <t>Στήλη7397</t>
  </si>
  <si>
    <t>Στήλη7398</t>
  </si>
  <si>
    <t>Στήλη7399</t>
  </si>
  <si>
    <t>Στήλη7400</t>
  </si>
  <si>
    <t>Στήλη7401</t>
  </si>
  <si>
    <t>Στήλη7402</t>
  </si>
  <si>
    <t>Στήλη7403</t>
  </si>
  <si>
    <t>Στήλη7404</t>
  </si>
  <si>
    <t>Στήλη7405</t>
  </si>
  <si>
    <t>Στήλη7406</t>
  </si>
  <si>
    <t>Στήλη7407</t>
  </si>
  <si>
    <t>Στήλη7408</t>
  </si>
  <si>
    <t>Στήλη7409</t>
  </si>
  <si>
    <t>Στήλη7410</t>
  </si>
  <si>
    <t>Στήλη7411</t>
  </si>
  <si>
    <t>Στήλη7412</t>
  </si>
  <si>
    <t>Στήλη7413</t>
  </si>
  <si>
    <t>Στήλη7414</t>
  </si>
  <si>
    <t>Στήλη7415</t>
  </si>
  <si>
    <t>Στήλη7416</t>
  </si>
  <si>
    <t>Στήλη7417</t>
  </si>
  <si>
    <t>Στήλη7418</t>
  </si>
  <si>
    <t>Στήλη7419</t>
  </si>
  <si>
    <t>Στήλη7420</t>
  </si>
  <si>
    <t>Στήλη7421</t>
  </si>
  <si>
    <t>Στήλη7422</t>
  </si>
  <si>
    <t>Στήλη7423</t>
  </si>
  <si>
    <t>Στήλη7424</t>
  </si>
  <si>
    <t>Στήλη7425</t>
  </si>
  <si>
    <t>Στήλη7426</t>
  </si>
  <si>
    <t>Στήλη7427</t>
  </si>
  <si>
    <t>Στήλη7428</t>
  </si>
  <si>
    <t>Στήλη7429</t>
  </si>
  <si>
    <t>Στήλη7430</t>
  </si>
  <si>
    <t>Στήλη7431</t>
  </si>
  <si>
    <t>Στήλη7432</t>
  </si>
  <si>
    <t>Στήλη7433</t>
  </si>
  <si>
    <t>Στήλη7434</t>
  </si>
  <si>
    <t>Στήλη7435</t>
  </si>
  <si>
    <t>Στήλη7436</t>
  </si>
  <si>
    <t>Στήλη7437</t>
  </si>
  <si>
    <t>Στήλη7438</t>
  </si>
  <si>
    <t>Στήλη7439</t>
  </si>
  <si>
    <t>Στήλη7440</t>
  </si>
  <si>
    <t>Στήλη7441</t>
  </si>
  <si>
    <t>Στήλη7442</t>
  </si>
  <si>
    <t>Στήλη7443</t>
  </si>
  <si>
    <t>Στήλη7444</t>
  </si>
  <si>
    <t>Στήλη7445</t>
  </si>
  <si>
    <t>Στήλη7446</t>
  </si>
  <si>
    <t>Στήλη7447</t>
  </si>
  <si>
    <t>Στήλη7448</t>
  </si>
  <si>
    <t>Στήλη7449</t>
  </si>
  <si>
    <t>Στήλη7450</t>
  </si>
  <si>
    <t>Στήλη7451</t>
  </si>
  <si>
    <t>Στήλη7452</t>
  </si>
  <si>
    <t>Στήλη7453</t>
  </si>
  <si>
    <t>Στήλη7454</t>
  </si>
  <si>
    <t>Στήλη7455</t>
  </si>
  <si>
    <t>Στήλη7456</t>
  </si>
  <si>
    <t>Στήλη7457</t>
  </si>
  <si>
    <t>Στήλη7458</t>
  </si>
  <si>
    <t>Στήλη7459</t>
  </si>
  <si>
    <t>Στήλη7460</t>
  </si>
  <si>
    <t>Στήλη7461</t>
  </si>
  <si>
    <t>Στήλη7462</t>
  </si>
  <si>
    <t>Στήλη7463</t>
  </si>
  <si>
    <t>Στήλη7464</t>
  </si>
  <si>
    <t>Στήλη7465</t>
  </si>
  <si>
    <t>Στήλη7466</t>
  </si>
  <si>
    <t>Στήλη7467</t>
  </si>
  <si>
    <t>Στήλη7468</t>
  </si>
  <si>
    <t>Στήλη7469</t>
  </si>
  <si>
    <t>Στήλη7470</t>
  </si>
  <si>
    <t>Στήλη7471</t>
  </si>
  <si>
    <t>Στήλη7472</t>
  </si>
  <si>
    <t>Στήλη7473</t>
  </si>
  <si>
    <t>Στήλη7474</t>
  </si>
  <si>
    <t>Στήλη7475</t>
  </si>
  <si>
    <t>Στήλη7476</t>
  </si>
  <si>
    <t>Στήλη7477</t>
  </si>
  <si>
    <t>Στήλη7478</t>
  </si>
  <si>
    <t>Στήλη7479</t>
  </si>
  <si>
    <t>Στήλη7480</t>
  </si>
  <si>
    <t>Στήλη7481</t>
  </si>
  <si>
    <t>Στήλη7482</t>
  </si>
  <si>
    <t>Στήλη7483</t>
  </si>
  <si>
    <t>Στήλη7484</t>
  </si>
  <si>
    <t>Στήλη7485</t>
  </si>
  <si>
    <t>Στήλη7486</t>
  </si>
  <si>
    <t>Στήλη7487</t>
  </si>
  <si>
    <t>Στήλη7488</t>
  </si>
  <si>
    <t>Στήλη7489</t>
  </si>
  <si>
    <t>Στήλη7490</t>
  </si>
  <si>
    <t>Στήλη7491</t>
  </si>
  <si>
    <t>Στήλη7492</t>
  </si>
  <si>
    <t>Στήλη7493</t>
  </si>
  <si>
    <t>Στήλη7494</t>
  </si>
  <si>
    <t>Στήλη7495</t>
  </si>
  <si>
    <t>Στήλη7496</t>
  </si>
  <si>
    <t>Στήλη7497</t>
  </si>
  <si>
    <t>Στήλη7498</t>
  </si>
  <si>
    <t>Στήλη7499</t>
  </si>
  <si>
    <t>Στήλη7500</t>
  </si>
  <si>
    <t>Στήλη7501</t>
  </si>
  <si>
    <t>Στήλη7502</t>
  </si>
  <si>
    <t>Στήλη7503</t>
  </si>
  <si>
    <t>Στήλη7504</t>
  </si>
  <si>
    <t>Στήλη7505</t>
  </si>
  <si>
    <t>Στήλη7506</t>
  </si>
  <si>
    <t>Στήλη7507</t>
  </si>
  <si>
    <t>Στήλη7508</t>
  </si>
  <si>
    <t>Στήλη7509</t>
  </si>
  <si>
    <t>Στήλη7510</t>
  </si>
  <si>
    <t>Στήλη7511</t>
  </si>
  <si>
    <t>Στήλη7512</t>
  </si>
  <si>
    <t>Στήλη7513</t>
  </si>
  <si>
    <t>Στήλη7514</t>
  </si>
  <si>
    <t>Στήλη7515</t>
  </si>
  <si>
    <t>Στήλη7516</t>
  </si>
  <si>
    <t>Στήλη7517</t>
  </si>
  <si>
    <t>Στήλη7518</t>
  </si>
  <si>
    <t>Στήλη7519</t>
  </si>
  <si>
    <t>Στήλη7520</t>
  </si>
  <si>
    <t>Στήλη7521</t>
  </si>
  <si>
    <t>Στήλη7522</t>
  </si>
  <si>
    <t>Στήλη7523</t>
  </si>
  <si>
    <t>Στήλη7524</t>
  </si>
  <si>
    <t>Στήλη7525</t>
  </si>
  <si>
    <t>Στήλη7526</t>
  </si>
  <si>
    <t>Στήλη7527</t>
  </si>
  <si>
    <t>Στήλη7528</t>
  </si>
  <si>
    <t>Στήλη7529</t>
  </si>
  <si>
    <t>Στήλη7530</t>
  </si>
  <si>
    <t>Στήλη7531</t>
  </si>
  <si>
    <t>Στήλη7532</t>
  </si>
  <si>
    <t>Στήλη7533</t>
  </si>
  <si>
    <t>Στήλη7534</t>
  </si>
  <si>
    <t>Στήλη7535</t>
  </si>
  <si>
    <t>Στήλη7536</t>
  </si>
  <si>
    <t>Στήλη7537</t>
  </si>
  <si>
    <t>Στήλη7538</t>
  </si>
  <si>
    <t>Στήλη7539</t>
  </si>
  <si>
    <t>Στήλη7540</t>
  </si>
  <si>
    <t>Στήλη7541</t>
  </si>
  <si>
    <t>Στήλη7542</t>
  </si>
  <si>
    <t>Στήλη7543</t>
  </si>
  <si>
    <t>Στήλη7544</t>
  </si>
  <si>
    <t>Στήλη7545</t>
  </si>
  <si>
    <t>Στήλη7546</t>
  </si>
  <si>
    <t>Στήλη7547</t>
  </si>
  <si>
    <t>Στήλη7548</t>
  </si>
  <si>
    <t>Στήλη7549</t>
  </si>
  <si>
    <t>Στήλη7550</t>
  </si>
  <si>
    <t>Στήλη7551</t>
  </si>
  <si>
    <t>Στήλη7552</t>
  </si>
  <si>
    <t>Στήλη7553</t>
  </si>
  <si>
    <t>Στήλη7554</t>
  </si>
  <si>
    <t>Στήλη7555</t>
  </si>
  <si>
    <t>Στήλη7556</t>
  </si>
  <si>
    <t>Στήλη7557</t>
  </si>
  <si>
    <t>Στήλη7558</t>
  </si>
  <si>
    <t>Στήλη7559</t>
  </si>
  <si>
    <t>Στήλη7560</t>
  </si>
  <si>
    <t>Στήλη7561</t>
  </si>
  <si>
    <t>Στήλη7562</t>
  </si>
  <si>
    <t>Στήλη7563</t>
  </si>
  <si>
    <t>Στήλη7564</t>
  </si>
  <si>
    <t>Στήλη7565</t>
  </si>
  <si>
    <t>Στήλη7566</t>
  </si>
  <si>
    <t>Στήλη7567</t>
  </si>
  <si>
    <t>Στήλη7568</t>
  </si>
  <si>
    <t>Στήλη7569</t>
  </si>
  <si>
    <t>Στήλη7570</t>
  </si>
  <si>
    <t>Στήλη7571</t>
  </si>
  <si>
    <t>Στήλη7572</t>
  </si>
  <si>
    <t>Στήλη7573</t>
  </si>
  <si>
    <t>Στήλη7574</t>
  </si>
  <si>
    <t>Στήλη7575</t>
  </si>
  <si>
    <t>Στήλη7576</t>
  </si>
  <si>
    <t>Στήλη7577</t>
  </si>
  <si>
    <t>Στήλη7578</t>
  </si>
  <si>
    <t>Στήλη7579</t>
  </si>
  <si>
    <t>Στήλη7580</t>
  </si>
  <si>
    <t>Στήλη7581</t>
  </si>
  <si>
    <t>Στήλη7582</t>
  </si>
  <si>
    <t>Στήλη7583</t>
  </si>
  <si>
    <t>Στήλη7584</t>
  </si>
  <si>
    <t>Στήλη7585</t>
  </si>
  <si>
    <t>Στήλη7586</t>
  </si>
  <si>
    <t>Στήλη7587</t>
  </si>
  <si>
    <t>Στήλη7588</t>
  </si>
  <si>
    <t>Στήλη7589</t>
  </si>
  <si>
    <t>Στήλη7590</t>
  </si>
  <si>
    <t>Στήλη7591</t>
  </si>
  <si>
    <t>Στήλη7592</t>
  </si>
  <si>
    <t>Στήλη7593</t>
  </si>
  <si>
    <t>Στήλη7594</t>
  </si>
  <si>
    <t>Στήλη7595</t>
  </si>
  <si>
    <t>Στήλη7596</t>
  </si>
  <si>
    <t>Στήλη7597</t>
  </si>
  <si>
    <t>Στήλη7598</t>
  </si>
  <si>
    <t>Στήλη7599</t>
  </si>
  <si>
    <t>Στήλη7600</t>
  </si>
  <si>
    <t>Στήλη7601</t>
  </si>
  <si>
    <t>Στήλη7602</t>
  </si>
  <si>
    <t>Στήλη7603</t>
  </si>
  <si>
    <t>Στήλη7604</t>
  </si>
  <si>
    <t>Στήλη7605</t>
  </si>
  <si>
    <t>Στήλη7606</t>
  </si>
  <si>
    <t>Στήλη7607</t>
  </si>
  <si>
    <t>Στήλη7608</t>
  </si>
  <si>
    <t>Στήλη7609</t>
  </si>
  <si>
    <t>Στήλη7610</t>
  </si>
  <si>
    <t>Στήλη7611</t>
  </si>
  <si>
    <t>Στήλη7612</t>
  </si>
  <si>
    <t>Στήλη7613</t>
  </si>
  <si>
    <t>Στήλη7614</t>
  </si>
  <si>
    <t>Στήλη7615</t>
  </si>
  <si>
    <t>Στήλη7616</t>
  </si>
  <si>
    <t>Στήλη7617</t>
  </si>
  <si>
    <t>Στήλη7618</t>
  </si>
  <si>
    <t>Στήλη7619</t>
  </si>
  <si>
    <t>Στήλη7620</t>
  </si>
  <si>
    <t>Στήλη7621</t>
  </si>
  <si>
    <t>Στήλη7622</t>
  </si>
  <si>
    <t>Στήλη7623</t>
  </si>
  <si>
    <t>Στήλη7624</t>
  </si>
  <si>
    <t>Στήλη7625</t>
  </si>
  <si>
    <t>Στήλη7626</t>
  </si>
  <si>
    <t>Στήλη7627</t>
  </si>
  <si>
    <t>Στήλη7628</t>
  </si>
  <si>
    <t>Στήλη7629</t>
  </si>
  <si>
    <t>Στήλη7630</t>
  </si>
  <si>
    <t>Στήλη7631</t>
  </si>
  <si>
    <t>Στήλη7632</t>
  </si>
  <si>
    <t>Στήλη7633</t>
  </si>
  <si>
    <t>Στήλη7634</t>
  </si>
  <si>
    <t>Στήλη7635</t>
  </si>
  <si>
    <t>Στήλη7636</t>
  </si>
  <si>
    <t>Στήλη7637</t>
  </si>
  <si>
    <t>Στήλη7638</t>
  </si>
  <si>
    <t>Στήλη7639</t>
  </si>
  <si>
    <t>Στήλη7640</t>
  </si>
  <si>
    <t>Στήλη7641</t>
  </si>
  <si>
    <t>Στήλη7642</t>
  </si>
  <si>
    <t>Στήλη7643</t>
  </si>
  <si>
    <t>Στήλη7644</t>
  </si>
  <si>
    <t>Στήλη7645</t>
  </si>
  <si>
    <t>Στήλη7646</t>
  </si>
  <si>
    <t>Στήλη7647</t>
  </si>
  <si>
    <t>Στήλη7648</t>
  </si>
  <si>
    <t>Στήλη7649</t>
  </si>
  <si>
    <t>Στήλη7650</t>
  </si>
  <si>
    <t>Στήλη7651</t>
  </si>
  <si>
    <t>Στήλη7652</t>
  </si>
  <si>
    <t>Στήλη7653</t>
  </si>
  <si>
    <t>Στήλη7654</t>
  </si>
  <si>
    <t>Στήλη7655</t>
  </si>
  <si>
    <t>Στήλη7656</t>
  </si>
  <si>
    <t>Στήλη7657</t>
  </si>
  <si>
    <t>Στήλη7658</t>
  </si>
  <si>
    <t>Στήλη7659</t>
  </si>
  <si>
    <t>Στήλη7660</t>
  </si>
  <si>
    <t>Στήλη7661</t>
  </si>
  <si>
    <t>Στήλη7662</t>
  </si>
  <si>
    <t>Στήλη7663</t>
  </si>
  <si>
    <t>Στήλη7664</t>
  </si>
  <si>
    <t>Στήλη7665</t>
  </si>
  <si>
    <t>Στήλη7666</t>
  </si>
  <si>
    <t>Στήλη7667</t>
  </si>
  <si>
    <t>Στήλη7668</t>
  </si>
  <si>
    <t>Στήλη7669</t>
  </si>
  <si>
    <t>Στήλη7670</t>
  </si>
  <si>
    <t>Στήλη7671</t>
  </si>
  <si>
    <t>Στήλη7672</t>
  </si>
  <si>
    <t>Στήλη7673</t>
  </si>
  <si>
    <t>Στήλη7674</t>
  </si>
  <si>
    <t>Στήλη7675</t>
  </si>
  <si>
    <t>Στήλη7676</t>
  </si>
  <si>
    <t>Στήλη7677</t>
  </si>
  <si>
    <t>Στήλη7678</t>
  </si>
  <si>
    <t>Στήλη7679</t>
  </si>
  <si>
    <t>Στήλη7680</t>
  </si>
  <si>
    <t>Στήλη7681</t>
  </si>
  <si>
    <t>Στήλη7682</t>
  </si>
  <si>
    <t>Στήλη7683</t>
  </si>
  <si>
    <t>Στήλη7684</t>
  </si>
  <si>
    <t>Στήλη7685</t>
  </si>
  <si>
    <t>Στήλη7686</t>
  </si>
  <si>
    <t>Στήλη7687</t>
  </si>
  <si>
    <t>Στήλη7688</t>
  </si>
  <si>
    <t>Στήλη7689</t>
  </si>
  <si>
    <t>Στήλη7690</t>
  </si>
  <si>
    <t>Στήλη7691</t>
  </si>
  <si>
    <t>Στήλη7692</t>
  </si>
  <si>
    <t>Στήλη7693</t>
  </si>
  <si>
    <t>Στήλη7694</t>
  </si>
  <si>
    <t>Στήλη7695</t>
  </si>
  <si>
    <t>Στήλη7696</t>
  </si>
  <si>
    <t>Στήλη7697</t>
  </si>
  <si>
    <t>Στήλη7698</t>
  </si>
  <si>
    <t>Στήλη7699</t>
  </si>
  <si>
    <t>Στήλη7700</t>
  </si>
  <si>
    <t>Στήλη7701</t>
  </si>
  <si>
    <t>Στήλη7702</t>
  </si>
  <si>
    <t>Στήλη7703</t>
  </si>
  <si>
    <t>Στήλη7704</t>
  </si>
  <si>
    <t>Στήλη7705</t>
  </si>
  <si>
    <t>Στήλη7706</t>
  </si>
  <si>
    <t>Στήλη7707</t>
  </si>
  <si>
    <t>Στήλη7708</t>
  </si>
  <si>
    <t>Στήλη7709</t>
  </si>
  <si>
    <t>Στήλη7710</t>
  </si>
  <si>
    <t>Στήλη7711</t>
  </si>
  <si>
    <t>Στήλη7712</t>
  </si>
  <si>
    <t>Στήλη7713</t>
  </si>
  <si>
    <t>Στήλη7714</t>
  </si>
  <si>
    <t>Στήλη7715</t>
  </si>
  <si>
    <t>Στήλη7716</t>
  </si>
  <si>
    <t>Στήλη7717</t>
  </si>
  <si>
    <t>Στήλη7718</t>
  </si>
  <si>
    <t>Στήλη7719</t>
  </si>
  <si>
    <t>Στήλη7720</t>
  </si>
  <si>
    <t>Στήλη7721</t>
  </si>
  <si>
    <t>Στήλη7722</t>
  </si>
  <si>
    <t>Στήλη7723</t>
  </si>
  <si>
    <t>Στήλη7724</t>
  </si>
  <si>
    <t>Στήλη7725</t>
  </si>
  <si>
    <t>Στήλη7726</t>
  </si>
  <si>
    <t>Στήλη7727</t>
  </si>
  <si>
    <t>Στήλη7728</t>
  </si>
  <si>
    <t>Στήλη7729</t>
  </si>
  <si>
    <t>Στήλη7730</t>
  </si>
  <si>
    <t>Στήλη7731</t>
  </si>
  <si>
    <t>Στήλη7732</t>
  </si>
  <si>
    <t>Στήλη7733</t>
  </si>
  <si>
    <t>Στήλη7734</t>
  </si>
  <si>
    <t>Στήλη7735</t>
  </si>
  <si>
    <t>Στήλη7736</t>
  </si>
  <si>
    <t>Στήλη7737</t>
  </si>
  <si>
    <t>Στήλη7738</t>
  </si>
  <si>
    <t>Στήλη7739</t>
  </si>
  <si>
    <t>Στήλη7740</t>
  </si>
  <si>
    <t>Στήλη7741</t>
  </si>
  <si>
    <t>Στήλη7742</t>
  </si>
  <si>
    <t>Στήλη7743</t>
  </si>
  <si>
    <t>Στήλη7744</t>
  </si>
  <si>
    <t>Στήλη7745</t>
  </si>
  <si>
    <t>Στήλη7746</t>
  </si>
  <si>
    <t>Στήλη7747</t>
  </si>
  <si>
    <t>Στήλη7748</t>
  </si>
  <si>
    <t>Στήλη7749</t>
  </si>
  <si>
    <t>Στήλη7750</t>
  </si>
  <si>
    <t>Στήλη7751</t>
  </si>
  <si>
    <t>Στήλη7752</t>
  </si>
  <si>
    <t>Στήλη7753</t>
  </si>
  <si>
    <t>Στήλη7754</t>
  </si>
  <si>
    <t>Στήλη7755</t>
  </si>
  <si>
    <t>Στήλη7756</t>
  </si>
  <si>
    <t>Στήλη7757</t>
  </si>
  <si>
    <t>Στήλη7758</t>
  </si>
  <si>
    <t>Στήλη7759</t>
  </si>
  <si>
    <t>Στήλη7760</t>
  </si>
  <si>
    <t>Στήλη7761</t>
  </si>
  <si>
    <t>Στήλη7762</t>
  </si>
  <si>
    <t>Στήλη7763</t>
  </si>
  <si>
    <t>Στήλη7764</t>
  </si>
  <si>
    <t>Στήλη7765</t>
  </si>
  <si>
    <t>Στήλη7766</t>
  </si>
  <si>
    <t>Στήλη7767</t>
  </si>
  <si>
    <t>Στήλη7768</t>
  </si>
  <si>
    <t>Στήλη7769</t>
  </si>
  <si>
    <t>Στήλη7770</t>
  </si>
  <si>
    <t>Στήλη7771</t>
  </si>
  <si>
    <t>Στήλη7772</t>
  </si>
  <si>
    <t>Στήλη7773</t>
  </si>
  <si>
    <t>Στήλη7774</t>
  </si>
  <si>
    <t>Στήλη7775</t>
  </si>
  <si>
    <t>Στήλη7776</t>
  </si>
  <si>
    <t>Στήλη7777</t>
  </si>
  <si>
    <t>Στήλη7778</t>
  </si>
  <si>
    <t>Στήλη7779</t>
  </si>
  <si>
    <t>Στήλη7780</t>
  </si>
  <si>
    <t>Στήλη7781</t>
  </si>
  <si>
    <t>Στήλη7782</t>
  </si>
  <si>
    <t>Στήλη7783</t>
  </si>
  <si>
    <t>Στήλη7784</t>
  </si>
  <si>
    <t>Στήλη7785</t>
  </si>
  <si>
    <t>Στήλη7786</t>
  </si>
  <si>
    <t>Στήλη7787</t>
  </si>
  <si>
    <t>Στήλη7788</t>
  </si>
  <si>
    <t>Στήλη7789</t>
  </si>
  <si>
    <t>Στήλη7790</t>
  </si>
  <si>
    <t>Στήλη7791</t>
  </si>
  <si>
    <t>Στήλη7792</t>
  </si>
  <si>
    <t>Στήλη7793</t>
  </si>
  <si>
    <t>Στήλη7794</t>
  </si>
  <si>
    <t>Στήλη7795</t>
  </si>
  <si>
    <t>Στήλη7796</t>
  </si>
  <si>
    <t>Στήλη7797</t>
  </si>
  <si>
    <t>Στήλη7798</t>
  </si>
  <si>
    <t>Στήλη7799</t>
  </si>
  <si>
    <t>Στήλη7800</t>
  </si>
  <si>
    <t>Στήλη7801</t>
  </si>
  <si>
    <t>Στήλη7802</t>
  </si>
  <si>
    <t>Στήλη7803</t>
  </si>
  <si>
    <t>Στήλη7804</t>
  </si>
  <si>
    <t>Στήλη7805</t>
  </si>
  <si>
    <t>Στήλη7806</t>
  </si>
  <si>
    <t>Στήλη7807</t>
  </si>
  <si>
    <t>Στήλη7808</t>
  </si>
  <si>
    <t>Στήλη7809</t>
  </si>
  <si>
    <t>Στήλη7810</t>
  </si>
  <si>
    <t>Στήλη7811</t>
  </si>
  <si>
    <t>Στήλη7812</t>
  </si>
  <si>
    <t>Στήλη7813</t>
  </si>
  <si>
    <t>Στήλη7814</t>
  </si>
  <si>
    <t>Στήλη7815</t>
  </si>
  <si>
    <t>Στήλη7816</t>
  </si>
  <si>
    <t>Στήλη7817</t>
  </si>
  <si>
    <t>Στήλη7818</t>
  </si>
  <si>
    <t>Στήλη7819</t>
  </si>
  <si>
    <t>Στήλη7820</t>
  </si>
  <si>
    <t>Στήλη7821</t>
  </si>
  <si>
    <t>Στήλη7822</t>
  </si>
  <si>
    <t>Στήλη7823</t>
  </si>
  <si>
    <t>Στήλη7824</t>
  </si>
  <si>
    <t>Στήλη7825</t>
  </si>
  <si>
    <t>Στήλη7826</t>
  </si>
  <si>
    <t>Στήλη7827</t>
  </si>
  <si>
    <t>Στήλη7828</t>
  </si>
  <si>
    <t>Στήλη7829</t>
  </si>
  <si>
    <t>Στήλη7830</t>
  </si>
  <si>
    <t>Στήλη7831</t>
  </si>
  <si>
    <t>Στήλη7832</t>
  </si>
  <si>
    <t>Στήλη7833</t>
  </si>
  <si>
    <t>Στήλη7834</t>
  </si>
  <si>
    <t>Στήλη7835</t>
  </si>
  <si>
    <t>Στήλη7836</t>
  </si>
  <si>
    <t>Στήλη7837</t>
  </si>
  <si>
    <t>Στήλη7838</t>
  </si>
  <si>
    <t>Στήλη7839</t>
  </si>
  <si>
    <t>Στήλη7840</t>
  </si>
  <si>
    <t>Στήλη7841</t>
  </si>
  <si>
    <t>Στήλη7842</t>
  </si>
  <si>
    <t>Στήλη7843</t>
  </si>
  <si>
    <t>Στήλη7844</t>
  </si>
  <si>
    <t>Στήλη7845</t>
  </si>
  <si>
    <t>Στήλη7846</t>
  </si>
  <si>
    <t>Στήλη7847</t>
  </si>
  <si>
    <t>Στήλη7848</t>
  </si>
  <si>
    <t>Στήλη7849</t>
  </si>
  <si>
    <t>Στήλη7850</t>
  </si>
  <si>
    <t>Στήλη7851</t>
  </si>
  <si>
    <t>Στήλη7852</t>
  </si>
  <si>
    <t>Στήλη7853</t>
  </si>
  <si>
    <t>Στήλη7854</t>
  </si>
  <si>
    <t>Στήλη7855</t>
  </si>
  <si>
    <t>Στήλη7856</t>
  </si>
  <si>
    <t>Στήλη7857</t>
  </si>
  <si>
    <t>Στήλη7858</t>
  </si>
  <si>
    <t>Στήλη7859</t>
  </si>
  <si>
    <t>Στήλη7860</t>
  </si>
  <si>
    <t>Στήλη7861</t>
  </si>
  <si>
    <t>Στήλη7862</t>
  </si>
  <si>
    <t>Στήλη7863</t>
  </si>
  <si>
    <t>Στήλη7864</t>
  </si>
  <si>
    <t>Στήλη7865</t>
  </si>
  <si>
    <t>Στήλη7866</t>
  </si>
  <si>
    <t>Στήλη7867</t>
  </si>
  <si>
    <t>Στήλη7868</t>
  </si>
  <si>
    <t>Στήλη7869</t>
  </si>
  <si>
    <t>Στήλη7870</t>
  </si>
  <si>
    <t>Στήλη7871</t>
  </si>
  <si>
    <t>Στήλη7872</t>
  </si>
  <si>
    <t>Στήλη7873</t>
  </si>
  <si>
    <t>Στήλη7874</t>
  </si>
  <si>
    <t>Στήλη7875</t>
  </si>
  <si>
    <t>Στήλη7876</t>
  </si>
  <si>
    <t>Στήλη7877</t>
  </si>
  <si>
    <t>Στήλη7878</t>
  </si>
  <si>
    <t>Στήλη7879</t>
  </si>
  <si>
    <t>Στήλη7880</t>
  </si>
  <si>
    <t>Στήλη7881</t>
  </si>
  <si>
    <t>Στήλη7882</t>
  </si>
  <si>
    <t>Στήλη7883</t>
  </si>
  <si>
    <t>Στήλη7884</t>
  </si>
  <si>
    <t>Στήλη7885</t>
  </si>
  <si>
    <t>Στήλη7886</t>
  </si>
  <si>
    <t>Στήλη7887</t>
  </si>
  <si>
    <t>Στήλη7888</t>
  </si>
  <si>
    <t>Στήλη7889</t>
  </si>
  <si>
    <t>Στήλη7890</t>
  </si>
  <si>
    <t>Στήλη7891</t>
  </si>
  <si>
    <t>Στήλη7892</t>
  </si>
  <si>
    <t>Στήλη7893</t>
  </si>
  <si>
    <t>Στήλη7894</t>
  </si>
  <si>
    <t>Στήλη7895</t>
  </si>
  <si>
    <t>Στήλη7896</t>
  </si>
  <si>
    <t>Στήλη7897</t>
  </si>
  <si>
    <t>Στήλη7898</t>
  </si>
  <si>
    <t>Στήλη7899</t>
  </si>
  <si>
    <t>Στήλη7900</t>
  </si>
  <si>
    <t>Στήλη7901</t>
  </si>
  <si>
    <t>Στήλη7902</t>
  </si>
  <si>
    <t>Στήλη7903</t>
  </si>
  <si>
    <t>Στήλη7904</t>
  </si>
  <si>
    <t>Στήλη7905</t>
  </si>
  <si>
    <t>Στήλη7906</t>
  </si>
  <si>
    <t>Στήλη7907</t>
  </si>
  <si>
    <t>Στήλη7908</t>
  </si>
  <si>
    <t>Στήλη7909</t>
  </si>
  <si>
    <t>Στήλη7910</t>
  </si>
  <si>
    <t>Στήλη7911</t>
  </si>
  <si>
    <t>Στήλη7912</t>
  </si>
  <si>
    <t>Στήλη7913</t>
  </si>
  <si>
    <t>Στήλη7914</t>
  </si>
  <si>
    <t>Στήλη7915</t>
  </si>
  <si>
    <t>Στήλη7916</t>
  </si>
  <si>
    <t>Στήλη7917</t>
  </si>
  <si>
    <t>Στήλη7918</t>
  </si>
  <si>
    <t>Στήλη7919</t>
  </si>
  <si>
    <t>Στήλη7920</t>
  </si>
  <si>
    <t>Στήλη7921</t>
  </si>
  <si>
    <t>Στήλη7922</t>
  </si>
  <si>
    <t>Στήλη7923</t>
  </si>
  <si>
    <t>Στήλη7924</t>
  </si>
  <si>
    <t>Στήλη7925</t>
  </si>
  <si>
    <t>Στήλη7926</t>
  </si>
  <si>
    <t>Στήλη7927</t>
  </si>
  <si>
    <t>Στήλη7928</t>
  </si>
  <si>
    <t>Στήλη7929</t>
  </si>
  <si>
    <t>Στήλη7930</t>
  </si>
  <si>
    <t>Στήλη7931</t>
  </si>
  <si>
    <t>Στήλη7932</t>
  </si>
  <si>
    <t>Στήλη7933</t>
  </si>
  <si>
    <t>Στήλη7934</t>
  </si>
  <si>
    <t>Στήλη7935</t>
  </si>
  <si>
    <t>Στήλη7936</t>
  </si>
  <si>
    <t>Στήλη7937</t>
  </si>
  <si>
    <t>Στήλη7938</t>
  </si>
  <si>
    <t>Στήλη7939</t>
  </si>
  <si>
    <t>Στήλη7940</t>
  </si>
  <si>
    <t>Στήλη7941</t>
  </si>
  <si>
    <t>Στήλη7942</t>
  </si>
  <si>
    <t>Στήλη7943</t>
  </si>
  <si>
    <t>Στήλη7944</t>
  </si>
  <si>
    <t>Στήλη7945</t>
  </si>
  <si>
    <t>Στήλη7946</t>
  </si>
  <si>
    <t>Στήλη7947</t>
  </si>
  <si>
    <t>Στήλη7948</t>
  </si>
  <si>
    <t>Στήλη7949</t>
  </si>
  <si>
    <t>Στήλη7950</t>
  </si>
  <si>
    <t>Στήλη7951</t>
  </si>
  <si>
    <t>Στήλη7952</t>
  </si>
  <si>
    <t>Στήλη7953</t>
  </si>
  <si>
    <t>Στήλη7954</t>
  </si>
  <si>
    <t>Στήλη7955</t>
  </si>
  <si>
    <t>Στήλη7956</t>
  </si>
  <si>
    <t>Στήλη7957</t>
  </si>
  <si>
    <t>Στήλη7958</t>
  </si>
  <si>
    <t>Στήλη7959</t>
  </si>
  <si>
    <t>Στήλη7960</t>
  </si>
  <si>
    <t>Στήλη7961</t>
  </si>
  <si>
    <t>Στήλη7962</t>
  </si>
  <si>
    <t>Στήλη7963</t>
  </si>
  <si>
    <t>Στήλη7964</t>
  </si>
  <si>
    <t>Στήλη7965</t>
  </si>
  <si>
    <t>Στήλη7966</t>
  </si>
  <si>
    <t>Στήλη7967</t>
  </si>
  <si>
    <t>Στήλη7968</t>
  </si>
  <si>
    <t>Στήλη7969</t>
  </si>
  <si>
    <t>Στήλη7970</t>
  </si>
  <si>
    <t>Στήλη7971</t>
  </si>
  <si>
    <t>Στήλη7972</t>
  </si>
  <si>
    <t>Στήλη7973</t>
  </si>
  <si>
    <t>Στήλη7974</t>
  </si>
  <si>
    <t>Στήλη7975</t>
  </si>
  <si>
    <t>Στήλη7976</t>
  </si>
  <si>
    <t>Στήλη7977</t>
  </si>
  <si>
    <t>Στήλη7978</t>
  </si>
  <si>
    <t>Στήλη7979</t>
  </si>
  <si>
    <t>Στήλη7980</t>
  </si>
  <si>
    <t>Στήλη7981</t>
  </si>
  <si>
    <t>Στήλη7982</t>
  </si>
  <si>
    <t>Στήλη7983</t>
  </si>
  <si>
    <t>Στήλη7984</t>
  </si>
  <si>
    <t>Στήλη7985</t>
  </si>
  <si>
    <t>Στήλη7986</t>
  </si>
  <si>
    <t>Στήλη7987</t>
  </si>
  <si>
    <t>Στήλη7988</t>
  </si>
  <si>
    <t>Στήλη7989</t>
  </si>
  <si>
    <t>Στήλη7990</t>
  </si>
  <si>
    <t>Στήλη7991</t>
  </si>
  <si>
    <t>Στήλη7992</t>
  </si>
  <si>
    <t>Στήλη7993</t>
  </si>
  <si>
    <t>Στήλη7994</t>
  </si>
  <si>
    <t>Στήλη7995</t>
  </si>
  <si>
    <t>Στήλη7996</t>
  </si>
  <si>
    <t>Στήλη7997</t>
  </si>
  <si>
    <t>Στήλη7998</t>
  </si>
  <si>
    <t>Στήλη7999</t>
  </si>
  <si>
    <t>Στήλη8000</t>
  </si>
  <si>
    <t>Στήλη8001</t>
  </si>
  <si>
    <t>Στήλη8002</t>
  </si>
  <si>
    <t>Στήλη8003</t>
  </si>
  <si>
    <t>Στήλη8004</t>
  </si>
  <si>
    <t>Στήλη8005</t>
  </si>
  <si>
    <t>Στήλη8006</t>
  </si>
  <si>
    <t>Στήλη8007</t>
  </si>
  <si>
    <t>Στήλη8008</t>
  </si>
  <si>
    <t>Στήλη8009</t>
  </si>
  <si>
    <t>Στήλη8010</t>
  </si>
  <si>
    <t>Στήλη8011</t>
  </si>
  <si>
    <t>Στήλη8012</t>
  </si>
  <si>
    <t>Στήλη8013</t>
  </si>
  <si>
    <t>Στήλη8014</t>
  </si>
  <si>
    <t>Στήλη8015</t>
  </si>
  <si>
    <t>Στήλη8016</t>
  </si>
  <si>
    <t>Στήλη8017</t>
  </si>
  <si>
    <t>Στήλη8018</t>
  </si>
  <si>
    <t>Στήλη8019</t>
  </si>
  <si>
    <t>Στήλη8020</t>
  </si>
  <si>
    <t>Στήλη8021</t>
  </si>
  <si>
    <t>Στήλη8022</t>
  </si>
  <si>
    <t>Στήλη8023</t>
  </si>
  <si>
    <t>Στήλη8024</t>
  </si>
  <si>
    <t>Στήλη8025</t>
  </si>
  <si>
    <t>Στήλη8026</t>
  </si>
  <si>
    <t>Στήλη8027</t>
  </si>
  <si>
    <t>Στήλη8028</t>
  </si>
  <si>
    <t>Στήλη8029</t>
  </si>
  <si>
    <t>Στήλη8030</t>
  </si>
  <si>
    <t>Στήλη8031</t>
  </si>
  <si>
    <t>Στήλη8032</t>
  </si>
  <si>
    <t>Στήλη8033</t>
  </si>
  <si>
    <t>Στήλη8034</t>
  </si>
  <si>
    <t>Στήλη8035</t>
  </si>
  <si>
    <t>Στήλη8036</t>
  </si>
  <si>
    <t>Στήλη8037</t>
  </si>
  <si>
    <t>Στήλη8038</t>
  </si>
  <si>
    <t>Στήλη8039</t>
  </si>
  <si>
    <t>Στήλη8040</t>
  </si>
  <si>
    <t>Στήλη8041</t>
  </si>
  <si>
    <t>Στήλη8042</t>
  </si>
  <si>
    <t>Στήλη8043</t>
  </si>
  <si>
    <t>Στήλη8044</t>
  </si>
  <si>
    <t>Στήλη8045</t>
  </si>
  <si>
    <t>Στήλη8046</t>
  </si>
  <si>
    <t>Στήλη8047</t>
  </si>
  <si>
    <t>Στήλη8048</t>
  </si>
  <si>
    <t>Στήλη8049</t>
  </si>
  <si>
    <t>Στήλη8050</t>
  </si>
  <si>
    <t>Στήλη8051</t>
  </si>
  <si>
    <t>Στήλη8052</t>
  </si>
  <si>
    <t>Στήλη8053</t>
  </si>
  <si>
    <t>Στήλη8054</t>
  </si>
  <si>
    <t>Στήλη8055</t>
  </si>
  <si>
    <t>Στήλη8056</t>
  </si>
  <si>
    <t>Στήλη8057</t>
  </si>
  <si>
    <t>Στήλη8058</t>
  </si>
  <si>
    <t>Στήλη8059</t>
  </si>
  <si>
    <t>Στήλη8060</t>
  </si>
  <si>
    <t>Στήλη8061</t>
  </si>
  <si>
    <t>Στήλη8062</t>
  </si>
  <si>
    <t>Στήλη8063</t>
  </si>
  <si>
    <t>Στήλη8064</t>
  </si>
  <si>
    <t>Στήλη8065</t>
  </si>
  <si>
    <t>Στήλη8066</t>
  </si>
  <si>
    <t>Στήλη8067</t>
  </si>
  <si>
    <t>Στήλη8068</t>
  </si>
  <si>
    <t>Στήλη8069</t>
  </si>
  <si>
    <t>Στήλη8070</t>
  </si>
  <si>
    <t>Στήλη8071</t>
  </si>
  <si>
    <t>Στήλη8072</t>
  </si>
  <si>
    <t>Στήλη8073</t>
  </si>
  <si>
    <t>Στήλη8074</t>
  </si>
  <si>
    <t>Στήλη8075</t>
  </si>
  <si>
    <t>Στήλη8076</t>
  </si>
  <si>
    <t>Στήλη8077</t>
  </si>
  <si>
    <t>Στήλη8078</t>
  </si>
  <si>
    <t>Στήλη8079</t>
  </si>
  <si>
    <t>Στήλη8080</t>
  </si>
  <si>
    <t>Στήλη8081</t>
  </si>
  <si>
    <t>Στήλη8082</t>
  </si>
  <si>
    <t>Στήλη8083</t>
  </si>
  <si>
    <t>Στήλη8084</t>
  </si>
  <si>
    <t>Στήλη8085</t>
  </si>
  <si>
    <t>Στήλη8086</t>
  </si>
  <si>
    <t>Στήλη8087</t>
  </si>
  <si>
    <t>Στήλη8088</t>
  </si>
  <si>
    <t>Στήλη8089</t>
  </si>
  <si>
    <t>Στήλη8090</t>
  </si>
  <si>
    <t>Στήλη8091</t>
  </si>
  <si>
    <t>Στήλη8092</t>
  </si>
  <si>
    <t>Στήλη8093</t>
  </si>
  <si>
    <t>Στήλη8094</t>
  </si>
  <si>
    <t>Στήλη8095</t>
  </si>
  <si>
    <t>Στήλη8096</t>
  </si>
  <si>
    <t>Στήλη8097</t>
  </si>
  <si>
    <t>Στήλη8098</t>
  </si>
  <si>
    <t>Στήλη8099</t>
  </si>
  <si>
    <t>Στήλη8100</t>
  </si>
  <si>
    <t>Στήλη8101</t>
  </si>
  <si>
    <t>Στήλη8102</t>
  </si>
  <si>
    <t>Στήλη8103</t>
  </si>
  <si>
    <t>Στήλη8104</t>
  </si>
  <si>
    <t>Στήλη8105</t>
  </si>
  <si>
    <t>Στήλη8106</t>
  </si>
  <si>
    <t>Στήλη8107</t>
  </si>
  <si>
    <t>Στήλη8108</t>
  </si>
  <si>
    <t>Στήλη8109</t>
  </si>
  <si>
    <t>Στήλη8110</t>
  </si>
  <si>
    <t>Στήλη8111</t>
  </si>
  <si>
    <t>Στήλη8112</t>
  </si>
  <si>
    <t>Στήλη8113</t>
  </si>
  <si>
    <t>Στήλη8114</t>
  </si>
  <si>
    <t>Στήλη8115</t>
  </si>
  <si>
    <t>Στήλη8116</t>
  </si>
  <si>
    <t>Στήλη8117</t>
  </si>
  <si>
    <t>Στήλη8118</t>
  </si>
  <si>
    <t>Στήλη8119</t>
  </si>
  <si>
    <t>Στήλη8120</t>
  </si>
  <si>
    <t>Στήλη8121</t>
  </si>
  <si>
    <t>Στήλη8122</t>
  </si>
  <si>
    <t>Στήλη8123</t>
  </si>
  <si>
    <t>Στήλη8124</t>
  </si>
  <si>
    <t>Στήλη8125</t>
  </si>
  <si>
    <t>Στήλη8126</t>
  </si>
  <si>
    <t>Στήλη8127</t>
  </si>
  <si>
    <t>Στήλη8128</t>
  </si>
  <si>
    <t>Στήλη8129</t>
  </si>
  <si>
    <t>Στήλη8130</t>
  </si>
  <si>
    <t>Στήλη8131</t>
  </si>
  <si>
    <t>Στήλη8132</t>
  </si>
  <si>
    <t>Στήλη8133</t>
  </si>
  <si>
    <t>Στήλη8134</t>
  </si>
  <si>
    <t>Στήλη8135</t>
  </si>
  <si>
    <t>Στήλη8136</t>
  </si>
  <si>
    <t>Στήλη8137</t>
  </si>
  <si>
    <t>Στήλη8138</t>
  </si>
  <si>
    <t>Στήλη8139</t>
  </si>
  <si>
    <t>Στήλη8140</t>
  </si>
  <si>
    <t>Στήλη8141</t>
  </si>
  <si>
    <t>Στήλη8142</t>
  </si>
  <si>
    <t>Στήλη8143</t>
  </si>
  <si>
    <t>Στήλη8144</t>
  </si>
  <si>
    <t>Στήλη8145</t>
  </si>
  <si>
    <t>Στήλη8146</t>
  </si>
  <si>
    <t>Στήλη8147</t>
  </si>
  <si>
    <t>Στήλη8148</t>
  </si>
  <si>
    <t>Στήλη8149</t>
  </si>
  <si>
    <t>Στήλη8150</t>
  </si>
  <si>
    <t>Στήλη8151</t>
  </si>
  <si>
    <t>Στήλη8152</t>
  </si>
  <si>
    <t>Στήλη8153</t>
  </si>
  <si>
    <t>Στήλη8154</t>
  </si>
  <si>
    <t>Στήλη8155</t>
  </si>
  <si>
    <t>Στήλη8156</t>
  </si>
  <si>
    <t>Στήλη8157</t>
  </si>
  <si>
    <t>Στήλη8158</t>
  </si>
  <si>
    <t>Στήλη8159</t>
  </si>
  <si>
    <t>Στήλη8160</t>
  </si>
  <si>
    <t>Στήλη8161</t>
  </si>
  <si>
    <t>Στήλη8162</t>
  </si>
  <si>
    <t>Στήλη8163</t>
  </si>
  <si>
    <t>Στήλη8164</t>
  </si>
  <si>
    <t>Στήλη8165</t>
  </si>
  <si>
    <t>Στήλη8166</t>
  </si>
  <si>
    <t>Στήλη8167</t>
  </si>
  <si>
    <t>Στήλη8168</t>
  </si>
  <si>
    <t>Στήλη8169</t>
  </si>
  <si>
    <t>Στήλη8170</t>
  </si>
  <si>
    <t>Στήλη8171</t>
  </si>
  <si>
    <t>Στήλη8172</t>
  </si>
  <si>
    <t>Στήλη8173</t>
  </si>
  <si>
    <t>Στήλη8174</t>
  </si>
  <si>
    <t>Στήλη8175</t>
  </si>
  <si>
    <t>Στήλη8176</t>
  </si>
  <si>
    <t>Στήλη8177</t>
  </si>
  <si>
    <t>Στήλη8178</t>
  </si>
  <si>
    <t>Στήλη8179</t>
  </si>
  <si>
    <t>Στήλη8180</t>
  </si>
  <si>
    <t>Στήλη8181</t>
  </si>
  <si>
    <t>Στήλη8182</t>
  </si>
  <si>
    <t>Στήλη8183</t>
  </si>
  <si>
    <t>Στήλη8184</t>
  </si>
  <si>
    <t>Στήλη8185</t>
  </si>
  <si>
    <t>Στήλη8186</t>
  </si>
  <si>
    <t>Στήλη8187</t>
  </si>
  <si>
    <t>Στήλη8188</t>
  </si>
  <si>
    <t>Στήλη8189</t>
  </si>
  <si>
    <t>Στήλη8190</t>
  </si>
  <si>
    <t>Στήλη8191</t>
  </si>
  <si>
    <t>Στήλη8192</t>
  </si>
  <si>
    <t>Στήλη8193</t>
  </si>
  <si>
    <t>Στήλη8194</t>
  </si>
  <si>
    <t>Στήλη8195</t>
  </si>
  <si>
    <t>Στήλη8196</t>
  </si>
  <si>
    <t>Στήλη8197</t>
  </si>
  <si>
    <t>Στήλη8198</t>
  </si>
  <si>
    <t>Στήλη8199</t>
  </si>
  <si>
    <t>Στήλη8200</t>
  </si>
  <si>
    <t>Στήλη8201</t>
  </si>
  <si>
    <t>Στήλη8202</t>
  </si>
  <si>
    <t>Στήλη8203</t>
  </si>
  <si>
    <t>Στήλη8204</t>
  </si>
  <si>
    <t>Στήλη8205</t>
  </si>
  <si>
    <t>Στήλη8206</t>
  </si>
  <si>
    <t>Στήλη8207</t>
  </si>
  <si>
    <t>Στήλη8208</t>
  </si>
  <si>
    <t>Στήλη8209</t>
  </si>
  <si>
    <t>Στήλη8210</t>
  </si>
  <si>
    <t>Στήλη8211</t>
  </si>
  <si>
    <t>Στήλη8212</t>
  </si>
  <si>
    <t>Στήλη8213</t>
  </si>
  <si>
    <t>Στήλη8214</t>
  </si>
  <si>
    <t>Στήλη8215</t>
  </si>
  <si>
    <t>Στήλη8216</t>
  </si>
  <si>
    <t>Στήλη8217</t>
  </si>
  <si>
    <t>Στήλη8218</t>
  </si>
  <si>
    <t>Στήλη8219</t>
  </si>
  <si>
    <t>Στήλη8220</t>
  </si>
  <si>
    <t>Στήλη8221</t>
  </si>
  <si>
    <t>Στήλη8222</t>
  </si>
  <si>
    <t>Στήλη8223</t>
  </si>
  <si>
    <t>Στήλη8224</t>
  </si>
  <si>
    <t>Στήλη8225</t>
  </si>
  <si>
    <t>Στήλη8226</t>
  </si>
  <si>
    <t>Στήλη8227</t>
  </si>
  <si>
    <t>Στήλη8228</t>
  </si>
  <si>
    <t>Στήλη8229</t>
  </si>
  <si>
    <t>Στήλη8230</t>
  </si>
  <si>
    <t>Στήλη8231</t>
  </si>
  <si>
    <t>Στήλη8232</t>
  </si>
  <si>
    <t>Στήλη8233</t>
  </si>
  <si>
    <t>Στήλη8234</t>
  </si>
  <si>
    <t>Στήλη8235</t>
  </si>
  <si>
    <t>Στήλη8236</t>
  </si>
  <si>
    <t>Στήλη8237</t>
  </si>
  <si>
    <t>Στήλη8238</t>
  </si>
  <si>
    <t>Στήλη8239</t>
  </si>
  <si>
    <t>Στήλη8240</t>
  </si>
  <si>
    <t>Στήλη8241</t>
  </si>
  <si>
    <t>Στήλη8242</t>
  </si>
  <si>
    <t>Στήλη8243</t>
  </si>
  <si>
    <t>Στήλη8244</t>
  </si>
  <si>
    <t>Στήλη8245</t>
  </si>
  <si>
    <t>Στήλη8246</t>
  </si>
  <si>
    <t>Στήλη8247</t>
  </si>
  <si>
    <t>Στήλη8248</t>
  </si>
  <si>
    <t>Στήλη8249</t>
  </si>
  <si>
    <t>Στήλη8250</t>
  </si>
  <si>
    <t>Στήλη8251</t>
  </si>
  <si>
    <t>Στήλη8252</t>
  </si>
  <si>
    <t>Στήλη8253</t>
  </si>
  <si>
    <t>Στήλη8254</t>
  </si>
  <si>
    <t>Στήλη8255</t>
  </si>
  <si>
    <t>Στήλη8256</t>
  </si>
  <si>
    <t>Στήλη8257</t>
  </si>
  <si>
    <t>Στήλη8258</t>
  </si>
  <si>
    <t>Στήλη8259</t>
  </si>
  <si>
    <t>Στήλη8260</t>
  </si>
  <si>
    <t>Στήλη8261</t>
  </si>
  <si>
    <t>Στήλη8262</t>
  </si>
  <si>
    <t>Στήλη8263</t>
  </si>
  <si>
    <t>Στήλη8264</t>
  </si>
  <si>
    <t>Στήλη8265</t>
  </si>
  <si>
    <t>Στήλη8266</t>
  </si>
  <si>
    <t>Στήλη8267</t>
  </si>
  <si>
    <t>Στήλη8268</t>
  </si>
  <si>
    <t>Στήλη8269</t>
  </si>
  <si>
    <t>Στήλη8270</t>
  </si>
  <si>
    <t>Στήλη8271</t>
  </si>
  <si>
    <t>Στήλη8272</t>
  </si>
  <si>
    <t>Στήλη8273</t>
  </si>
  <si>
    <t>Στήλη8274</t>
  </si>
  <si>
    <t>Στήλη8275</t>
  </si>
  <si>
    <t>Στήλη8276</t>
  </si>
  <si>
    <t>Στήλη8277</t>
  </si>
  <si>
    <t>Στήλη8278</t>
  </si>
  <si>
    <t>Στήλη8279</t>
  </si>
  <si>
    <t>Στήλη8280</t>
  </si>
  <si>
    <t>Στήλη8281</t>
  </si>
  <si>
    <t>Στήλη8282</t>
  </si>
  <si>
    <t>Στήλη8283</t>
  </si>
  <si>
    <t>Στήλη8284</t>
  </si>
  <si>
    <t>Στήλη8285</t>
  </si>
  <si>
    <t>Στήλη8286</t>
  </si>
  <si>
    <t>Στήλη8287</t>
  </si>
  <si>
    <t>Στήλη8288</t>
  </si>
  <si>
    <t>Στήλη8289</t>
  </si>
  <si>
    <t>Στήλη8290</t>
  </si>
  <si>
    <t>Στήλη8291</t>
  </si>
  <si>
    <t>Στήλη8292</t>
  </si>
  <si>
    <t>Στήλη8293</t>
  </si>
  <si>
    <t>Στήλη8294</t>
  </si>
  <si>
    <t>Στήλη8295</t>
  </si>
  <si>
    <t>Στήλη8296</t>
  </si>
  <si>
    <t>Στήλη8297</t>
  </si>
  <si>
    <t>Στήλη8298</t>
  </si>
  <si>
    <t>Στήλη8299</t>
  </si>
  <si>
    <t>Στήλη8300</t>
  </si>
  <si>
    <t>Στήλη8301</t>
  </si>
  <si>
    <t>Στήλη8302</t>
  </si>
  <si>
    <t>Στήλη8303</t>
  </si>
  <si>
    <t>Στήλη8304</t>
  </si>
  <si>
    <t>Στήλη8305</t>
  </si>
  <si>
    <t>Στήλη8306</t>
  </si>
  <si>
    <t>Στήλη8307</t>
  </si>
  <si>
    <t>Στήλη8308</t>
  </si>
  <si>
    <t>Στήλη8309</t>
  </si>
  <si>
    <t>Στήλη8310</t>
  </si>
  <si>
    <t>Στήλη8311</t>
  </si>
  <si>
    <t>Στήλη8312</t>
  </si>
  <si>
    <t>Στήλη8313</t>
  </si>
  <si>
    <t>Στήλη8314</t>
  </si>
  <si>
    <t>Στήλη8315</t>
  </si>
  <si>
    <t>Στήλη8316</t>
  </si>
  <si>
    <t>Στήλη8317</t>
  </si>
  <si>
    <t>Στήλη8318</t>
  </si>
  <si>
    <t>Στήλη8319</t>
  </si>
  <si>
    <t>Στήλη8320</t>
  </si>
  <si>
    <t>Στήλη8321</t>
  </si>
  <si>
    <t>Στήλη8322</t>
  </si>
  <si>
    <t>Στήλη8323</t>
  </si>
  <si>
    <t>Στήλη8324</t>
  </si>
  <si>
    <t>Στήλη8325</t>
  </si>
  <si>
    <t>Στήλη8326</t>
  </si>
  <si>
    <t>Στήλη8327</t>
  </si>
  <si>
    <t>Στήλη8328</t>
  </si>
  <si>
    <t>Στήλη8329</t>
  </si>
  <si>
    <t>Στήλη8330</t>
  </si>
  <si>
    <t>Στήλη8331</t>
  </si>
  <si>
    <t>Στήλη8332</t>
  </si>
  <si>
    <t>Στήλη8333</t>
  </si>
  <si>
    <t>Στήλη8334</t>
  </si>
  <si>
    <t>Στήλη8335</t>
  </si>
  <si>
    <t>Στήλη8336</t>
  </si>
  <si>
    <t>Στήλη8337</t>
  </si>
  <si>
    <t>Στήλη8338</t>
  </si>
  <si>
    <t>Στήλη8339</t>
  </si>
  <si>
    <t>Στήλη8340</t>
  </si>
  <si>
    <t>Στήλη8341</t>
  </si>
  <si>
    <t>Στήλη8342</t>
  </si>
  <si>
    <t>Στήλη8343</t>
  </si>
  <si>
    <t>Στήλη8344</t>
  </si>
  <si>
    <t>Στήλη8345</t>
  </si>
  <si>
    <t>Στήλη8346</t>
  </si>
  <si>
    <t>Στήλη8347</t>
  </si>
  <si>
    <t>Στήλη8348</t>
  </si>
  <si>
    <t>Στήλη8349</t>
  </si>
  <si>
    <t>Στήλη8350</t>
  </si>
  <si>
    <t>Στήλη8351</t>
  </si>
  <si>
    <t>Στήλη8352</t>
  </si>
  <si>
    <t>Στήλη8353</t>
  </si>
  <si>
    <t>Στήλη8354</t>
  </si>
  <si>
    <t>Στήλη8355</t>
  </si>
  <si>
    <t>Στήλη8356</t>
  </si>
  <si>
    <t>Στήλη8357</t>
  </si>
  <si>
    <t>Στήλη8358</t>
  </si>
  <si>
    <t>Στήλη8359</t>
  </si>
  <si>
    <t>Στήλη8360</t>
  </si>
  <si>
    <t>Στήλη8361</t>
  </si>
  <si>
    <t>Στήλη8362</t>
  </si>
  <si>
    <t>Στήλη8363</t>
  </si>
  <si>
    <t>Στήλη8364</t>
  </si>
  <si>
    <t>Στήλη8365</t>
  </si>
  <si>
    <t>Στήλη8366</t>
  </si>
  <si>
    <t>Στήλη8367</t>
  </si>
  <si>
    <t>Στήλη8368</t>
  </si>
  <si>
    <t>Στήλη8369</t>
  </si>
  <si>
    <t>Στήλη8370</t>
  </si>
  <si>
    <t>Στήλη8371</t>
  </si>
  <si>
    <t>Στήλη8372</t>
  </si>
  <si>
    <t>Στήλη8373</t>
  </si>
  <si>
    <t>Στήλη8374</t>
  </si>
  <si>
    <t>Στήλη8375</t>
  </si>
  <si>
    <t>Στήλη8376</t>
  </si>
  <si>
    <t>Στήλη8377</t>
  </si>
  <si>
    <t>Στήλη8378</t>
  </si>
  <si>
    <t>Στήλη8379</t>
  </si>
  <si>
    <t>Στήλη8380</t>
  </si>
  <si>
    <t>Στήλη8381</t>
  </si>
  <si>
    <t>Στήλη8382</t>
  </si>
  <si>
    <t>Στήλη8383</t>
  </si>
  <si>
    <t>Στήλη8384</t>
  </si>
  <si>
    <t>Στήλη8385</t>
  </si>
  <si>
    <t>Στήλη8386</t>
  </si>
  <si>
    <t>Στήλη8387</t>
  </si>
  <si>
    <t>Στήλη8388</t>
  </si>
  <si>
    <t>Στήλη8389</t>
  </si>
  <si>
    <t>Στήλη8390</t>
  </si>
  <si>
    <t>Στήλη8391</t>
  </si>
  <si>
    <t>Στήλη8392</t>
  </si>
  <si>
    <t>Στήλη8393</t>
  </si>
  <si>
    <t>Στήλη8394</t>
  </si>
  <si>
    <t>Στήλη8395</t>
  </si>
  <si>
    <t>Στήλη8396</t>
  </si>
  <si>
    <t>Στήλη8397</t>
  </si>
  <si>
    <t>Στήλη8398</t>
  </si>
  <si>
    <t>Στήλη8399</t>
  </si>
  <si>
    <t>Στήλη8400</t>
  </si>
  <si>
    <t>Στήλη8401</t>
  </si>
  <si>
    <t>Στήλη8402</t>
  </si>
  <si>
    <t>Στήλη8403</t>
  </si>
  <si>
    <t>Στήλη8404</t>
  </si>
  <si>
    <t>Στήλη8405</t>
  </si>
  <si>
    <t>Στήλη8406</t>
  </si>
  <si>
    <t>Στήλη8407</t>
  </si>
  <si>
    <t>Στήλη8408</t>
  </si>
  <si>
    <t>Στήλη8409</t>
  </si>
  <si>
    <t>Στήλη8410</t>
  </si>
  <si>
    <t>Στήλη8411</t>
  </si>
  <si>
    <t>Στήλη8412</t>
  </si>
  <si>
    <t>Στήλη8413</t>
  </si>
  <si>
    <t>Στήλη8414</t>
  </si>
  <si>
    <t>Στήλη8415</t>
  </si>
  <si>
    <t>Στήλη8416</t>
  </si>
  <si>
    <t>Στήλη8417</t>
  </si>
  <si>
    <t>Στήλη8418</t>
  </si>
  <si>
    <t>Στήλη8419</t>
  </si>
  <si>
    <t>Στήλη8420</t>
  </si>
  <si>
    <t>Στήλη8421</t>
  </si>
  <si>
    <t>Στήλη8422</t>
  </si>
  <si>
    <t>Στήλη8423</t>
  </si>
  <si>
    <t>Στήλη8424</t>
  </si>
  <si>
    <t>Στήλη8425</t>
  </si>
  <si>
    <t>Στήλη8426</t>
  </si>
  <si>
    <t>Στήλη8427</t>
  </si>
  <si>
    <t>Στήλη8428</t>
  </si>
  <si>
    <t>Στήλη8429</t>
  </si>
  <si>
    <t>Στήλη8430</t>
  </si>
  <si>
    <t>Στήλη8431</t>
  </si>
  <si>
    <t>Στήλη8432</t>
  </si>
  <si>
    <t>Στήλη8433</t>
  </si>
  <si>
    <t>Στήλη8434</t>
  </si>
  <si>
    <t>Στήλη8435</t>
  </si>
  <si>
    <t>Στήλη8436</t>
  </si>
  <si>
    <t>Στήλη8437</t>
  </si>
  <si>
    <t>Στήλη8438</t>
  </si>
  <si>
    <t>Στήλη8439</t>
  </si>
  <si>
    <t>Στήλη8440</t>
  </si>
  <si>
    <t>Στήλη8441</t>
  </si>
  <si>
    <t>Στήλη8442</t>
  </si>
  <si>
    <t>Στήλη8443</t>
  </si>
  <si>
    <t>Στήλη8444</t>
  </si>
  <si>
    <t>Στήλη8445</t>
  </si>
  <si>
    <t>Στήλη8446</t>
  </si>
  <si>
    <t>Στήλη8447</t>
  </si>
  <si>
    <t>Στήλη8448</t>
  </si>
  <si>
    <t>Στήλη8449</t>
  </si>
  <si>
    <t>Στήλη8450</t>
  </si>
  <si>
    <t>Στήλη8451</t>
  </si>
  <si>
    <t>Στήλη8452</t>
  </si>
  <si>
    <t>Στήλη8453</t>
  </si>
  <si>
    <t>Στήλη8454</t>
  </si>
  <si>
    <t>Στήλη8455</t>
  </si>
  <si>
    <t>Στήλη8456</t>
  </si>
  <si>
    <t>Στήλη8457</t>
  </si>
  <si>
    <t>Στήλη8458</t>
  </si>
  <si>
    <t>Στήλη8459</t>
  </si>
  <si>
    <t>Στήλη8460</t>
  </si>
  <si>
    <t>Στήλη8461</t>
  </si>
  <si>
    <t>Στήλη8462</t>
  </si>
  <si>
    <t>Στήλη8463</t>
  </si>
  <si>
    <t>Στήλη8464</t>
  </si>
  <si>
    <t>Στήλη8465</t>
  </si>
  <si>
    <t>Στήλη8466</t>
  </si>
  <si>
    <t>Στήλη8467</t>
  </si>
  <si>
    <t>Στήλη8468</t>
  </si>
  <si>
    <t>Στήλη8469</t>
  </si>
  <si>
    <t>Στήλη8470</t>
  </si>
  <si>
    <t>Στήλη8471</t>
  </si>
  <si>
    <t>Στήλη8472</t>
  </si>
  <si>
    <t>Στήλη8473</t>
  </si>
  <si>
    <t>Στήλη8474</t>
  </si>
  <si>
    <t>Στήλη8475</t>
  </si>
  <si>
    <t>Στήλη8476</t>
  </si>
  <si>
    <t>Στήλη8477</t>
  </si>
  <si>
    <t>Στήλη8478</t>
  </si>
  <si>
    <t>Στήλη8479</t>
  </si>
  <si>
    <t>Στήλη8480</t>
  </si>
  <si>
    <t>Στήλη8481</t>
  </si>
  <si>
    <t>Στήλη8482</t>
  </si>
  <si>
    <t>Στήλη8483</t>
  </si>
  <si>
    <t>Στήλη8484</t>
  </si>
  <si>
    <t>Στήλη8485</t>
  </si>
  <si>
    <t>Στήλη8486</t>
  </si>
  <si>
    <t>Στήλη8487</t>
  </si>
  <si>
    <t>Στήλη8488</t>
  </si>
  <si>
    <t>Στήλη8489</t>
  </si>
  <si>
    <t>Στήλη8490</t>
  </si>
  <si>
    <t>Στήλη8491</t>
  </si>
  <si>
    <t>Στήλη8492</t>
  </si>
  <si>
    <t>Στήλη8493</t>
  </si>
  <si>
    <t>Στήλη8494</t>
  </si>
  <si>
    <t>Στήλη8495</t>
  </si>
  <si>
    <t>Στήλη8496</t>
  </si>
  <si>
    <t>Στήλη8497</t>
  </si>
  <si>
    <t>Στήλη8498</t>
  </si>
  <si>
    <t>Στήλη8499</t>
  </si>
  <si>
    <t>Στήλη8500</t>
  </si>
  <si>
    <t>Στήλη8501</t>
  </si>
  <si>
    <t>Στήλη8502</t>
  </si>
  <si>
    <t>Στήλη8503</t>
  </si>
  <si>
    <t>Στήλη8504</t>
  </si>
  <si>
    <t>Στήλη8505</t>
  </si>
  <si>
    <t>Στήλη8506</t>
  </si>
  <si>
    <t>Στήλη8507</t>
  </si>
  <si>
    <t>Στήλη8508</t>
  </si>
  <si>
    <t>Στήλη8509</t>
  </si>
  <si>
    <t>Στήλη8510</t>
  </si>
  <si>
    <t>Στήλη8511</t>
  </si>
  <si>
    <t>Στήλη8512</t>
  </si>
  <si>
    <t>Στήλη8513</t>
  </si>
  <si>
    <t>Στήλη8514</t>
  </si>
  <si>
    <t>Στήλη8515</t>
  </si>
  <si>
    <t>Στήλη8516</t>
  </si>
  <si>
    <t>Στήλη8517</t>
  </si>
  <si>
    <t>Στήλη8518</t>
  </si>
  <si>
    <t>Στήλη8519</t>
  </si>
  <si>
    <t>Στήλη8520</t>
  </si>
  <si>
    <t>Στήλη8521</t>
  </si>
  <si>
    <t>Στήλη8522</t>
  </si>
  <si>
    <t>Στήλη8523</t>
  </si>
  <si>
    <t>Στήλη8524</t>
  </si>
  <si>
    <t>Στήλη8525</t>
  </si>
  <si>
    <t>Στήλη8526</t>
  </si>
  <si>
    <t>Στήλη8527</t>
  </si>
  <si>
    <t>Στήλη8528</t>
  </si>
  <si>
    <t>Στήλη8529</t>
  </si>
  <si>
    <t>Στήλη8530</t>
  </si>
  <si>
    <t>Στήλη8531</t>
  </si>
  <si>
    <t>Στήλη8532</t>
  </si>
  <si>
    <t>Στήλη8533</t>
  </si>
  <si>
    <t>Στήλη8534</t>
  </si>
  <si>
    <t>Στήλη8535</t>
  </si>
  <si>
    <t>Στήλη8536</t>
  </si>
  <si>
    <t>Στήλη8537</t>
  </si>
  <si>
    <t>Στήλη8538</t>
  </si>
  <si>
    <t>Στήλη8539</t>
  </si>
  <si>
    <t>Στήλη8540</t>
  </si>
  <si>
    <t>Στήλη8541</t>
  </si>
  <si>
    <t>Στήλη8542</t>
  </si>
  <si>
    <t>Στήλη8543</t>
  </si>
  <si>
    <t>Στήλη8544</t>
  </si>
  <si>
    <t>Στήλη8545</t>
  </si>
  <si>
    <t>Στήλη8546</t>
  </si>
  <si>
    <t>Στήλη8547</t>
  </si>
  <si>
    <t>Στήλη8548</t>
  </si>
  <si>
    <t>Στήλη8549</t>
  </si>
  <si>
    <t>Στήλη8550</t>
  </si>
  <si>
    <t>Στήλη8551</t>
  </si>
  <si>
    <t>Στήλη8552</t>
  </si>
  <si>
    <t>Στήλη8553</t>
  </si>
  <si>
    <t>Στήλη8554</t>
  </si>
  <si>
    <t>Στήλη8555</t>
  </si>
  <si>
    <t>Στήλη8556</t>
  </si>
  <si>
    <t>Στήλη8557</t>
  </si>
  <si>
    <t>Στήλη8558</t>
  </si>
  <si>
    <t>Στήλη8559</t>
  </si>
  <si>
    <t>Στήλη8560</t>
  </si>
  <si>
    <t>Στήλη8561</t>
  </si>
  <si>
    <t>Στήλη8562</t>
  </si>
  <si>
    <t>Στήλη8563</t>
  </si>
  <si>
    <t>Στήλη8564</t>
  </si>
  <si>
    <t>Στήλη8565</t>
  </si>
  <si>
    <t>Στήλη8566</t>
  </si>
  <si>
    <t>Στήλη8567</t>
  </si>
  <si>
    <t>Στήλη8568</t>
  </si>
  <si>
    <t>Στήλη8569</t>
  </si>
  <si>
    <t>Στήλη8570</t>
  </si>
  <si>
    <t>Στήλη8571</t>
  </si>
  <si>
    <t>Στήλη8572</t>
  </si>
  <si>
    <t>Στήλη8573</t>
  </si>
  <si>
    <t>Στήλη8574</t>
  </si>
  <si>
    <t>Στήλη8575</t>
  </si>
  <si>
    <t>Στήλη8576</t>
  </si>
  <si>
    <t>Στήλη8577</t>
  </si>
  <si>
    <t>Στήλη8578</t>
  </si>
  <si>
    <t>Στήλη8579</t>
  </si>
  <si>
    <t>Στήλη8580</t>
  </si>
  <si>
    <t>Στήλη8581</t>
  </si>
  <si>
    <t>Στήλη8582</t>
  </si>
  <si>
    <t>Στήλη8583</t>
  </si>
  <si>
    <t>Στήλη8584</t>
  </si>
  <si>
    <t>Στήλη8585</t>
  </si>
  <si>
    <t>Στήλη8586</t>
  </si>
  <si>
    <t>Στήλη8587</t>
  </si>
  <si>
    <t>Στήλη8588</t>
  </si>
  <si>
    <t>Στήλη8589</t>
  </si>
  <si>
    <t>Στήλη8590</t>
  </si>
  <si>
    <t>Στήλη8591</t>
  </si>
  <si>
    <t>Στήλη8592</t>
  </si>
  <si>
    <t>Στήλη8593</t>
  </si>
  <si>
    <t>Στήλη8594</t>
  </si>
  <si>
    <t>Στήλη8595</t>
  </si>
  <si>
    <t>Στήλη8596</t>
  </si>
  <si>
    <t>Στήλη8597</t>
  </si>
  <si>
    <t>Στήλη8598</t>
  </si>
  <si>
    <t>Στήλη8599</t>
  </si>
  <si>
    <t>Στήλη8600</t>
  </si>
  <si>
    <t>Στήλη8601</t>
  </si>
  <si>
    <t>Στήλη8602</t>
  </si>
  <si>
    <t>Στήλη8603</t>
  </si>
  <si>
    <t>Στήλη8604</t>
  </si>
  <si>
    <t>Στήλη8605</t>
  </si>
  <si>
    <t>Στήλη8606</t>
  </si>
  <si>
    <t>Στήλη8607</t>
  </si>
  <si>
    <t>Στήλη8608</t>
  </si>
  <si>
    <t>Στήλη8609</t>
  </si>
  <si>
    <t>Στήλη8610</t>
  </si>
  <si>
    <t>Στήλη8611</t>
  </si>
  <si>
    <t>Στήλη8612</t>
  </si>
  <si>
    <t>Στήλη8613</t>
  </si>
  <si>
    <t>Στήλη8614</t>
  </si>
  <si>
    <t>Στήλη8615</t>
  </si>
  <si>
    <t>Στήλη8616</t>
  </si>
  <si>
    <t>Στήλη8617</t>
  </si>
  <si>
    <t>Στήλη8618</t>
  </si>
  <si>
    <t>Στήλη8619</t>
  </si>
  <si>
    <t>Στήλη8620</t>
  </si>
  <si>
    <t>Στήλη8621</t>
  </si>
  <si>
    <t>Στήλη8622</t>
  </si>
  <si>
    <t>Στήλη8623</t>
  </si>
  <si>
    <t>Στήλη8624</t>
  </si>
  <si>
    <t>Στήλη8625</t>
  </si>
  <si>
    <t>Στήλη8626</t>
  </si>
  <si>
    <t>Στήλη8627</t>
  </si>
  <si>
    <t>Στήλη8628</t>
  </si>
  <si>
    <t>Στήλη8629</t>
  </si>
  <si>
    <t>Στήλη8630</t>
  </si>
  <si>
    <t>Στήλη8631</t>
  </si>
  <si>
    <t>Στήλη8632</t>
  </si>
  <si>
    <t>Στήλη8633</t>
  </si>
  <si>
    <t>Στήλη8634</t>
  </si>
  <si>
    <t>Στήλη8635</t>
  </si>
  <si>
    <t>Στήλη8636</t>
  </si>
  <si>
    <t>Στήλη8637</t>
  </si>
  <si>
    <t>Στήλη8638</t>
  </si>
  <si>
    <t>Στήλη8639</t>
  </si>
  <si>
    <t>Στήλη8640</t>
  </si>
  <si>
    <t>Στήλη8641</t>
  </si>
  <si>
    <t>Στήλη8642</t>
  </si>
  <si>
    <t>Στήλη8643</t>
  </si>
  <si>
    <t>Στήλη8644</t>
  </si>
  <si>
    <t>Στήλη8645</t>
  </si>
  <si>
    <t>Στήλη8646</t>
  </si>
  <si>
    <t>Στήλη8647</t>
  </si>
  <si>
    <t>Στήλη8648</t>
  </si>
  <si>
    <t>Στήλη8649</t>
  </si>
  <si>
    <t>Στήλη8650</t>
  </si>
  <si>
    <t>Στήλη8651</t>
  </si>
  <si>
    <t>Στήλη8652</t>
  </si>
  <si>
    <t>Στήλη8653</t>
  </si>
  <si>
    <t>Στήλη8654</t>
  </si>
  <si>
    <t>Στήλη8655</t>
  </si>
  <si>
    <t>Στήλη8656</t>
  </si>
  <si>
    <t>Στήλη8657</t>
  </si>
  <si>
    <t>Στήλη8658</t>
  </si>
  <si>
    <t>Στήλη8659</t>
  </si>
  <si>
    <t>Στήλη8660</t>
  </si>
  <si>
    <t>Στήλη8661</t>
  </si>
  <si>
    <t>Στήλη8662</t>
  </si>
  <si>
    <t>Στήλη8663</t>
  </si>
  <si>
    <t>Στήλη8664</t>
  </si>
  <si>
    <t>Στήλη8665</t>
  </si>
  <si>
    <t>Στήλη8666</t>
  </si>
  <si>
    <t>Στήλη8667</t>
  </si>
  <si>
    <t>Στήλη8668</t>
  </si>
  <si>
    <t>Στήλη8669</t>
  </si>
  <si>
    <t>Στήλη8670</t>
  </si>
  <si>
    <t>Στήλη8671</t>
  </si>
  <si>
    <t>Στήλη8672</t>
  </si>
  <si>
    <t>Στήλη8673</t>
  </si>
  <si>
    <t>Στήλη8674</t>
  </si>
  <si>
    <t>Στήλη8675</t>
  </si>
  <si>
    <t>Στήλη8676</t>
  </si>
  <si>
    <t>Στήλη8677</t>
  </si>
  <si>
    <t>Στήλη8678</t>
  </si>
  <si>
    <t>Στήλη8679</t>
  </si>
  <si>
    <t>Στήλη8680</t>
  </si>
  <si>
    <t>Στήλη8681</t>
  </si>
  <si>
    <t>Στήλη8682</t>
  </si>
  <si>
    <t>Στήλη8683</t>
  </si>
  <si>
    <t>Στήλη8684</t>
  </si>
  <si>
    <t>Στήλη8685</t>
  </si>
  <si>
    <t>Στήλη8686</t>
  </si>
  <si>
    <t>Στήλη8687</t>
  </si>
  <si>
    <t>Στήλη8688</t>
  </si>
  <si>
    <t>Στήλη8689</t>
  </si>
  <si>
    <t>Στήλη8690</t>
  </si>
  <si>
    <t>Στήλη8691</t>
  </si>
  <si>
    <t>Στήλη8692</t>
  </si>
  <si>
    <t>Στήλη8693</t>
  </si>
  <si>
    <t>Στήλη8694</t>
  </si>
  <si>
    <t>Στήλη8695</t>
  </si>
  <si>
    <t>Στήλη8696</t>
  </si>
  <si>
    <t>Στήλη8697</t>
  </si>
  <si>
    <t>Στήλη8698</t>
  </si>
  <si>
    <t>Στήλη8699</t>
  </si>
  <si>
    <t>Στήλη8700</t>
  </si>
  <si>
    <t>Στήλη8701</t>
  </si>
  <si>
    <t>Στήλη8702</t>
  </si>
  <si>
    <t>Στήλη8703</t>
  </si>
  <si>
    <t>Στήλη8704</t>
  </si>
  <si>
    <t>Στήλη8705</t>
  </si>
  <si>
    <t>Στήλη8706</t>
  </si>
  <si>
    <t>Στήλη8707</t>
  </si>
  <si>
    <t>Στήλη8708</t>
  </si>
  <si>
    <t>Στήλη8709</t>
  </si>
  <si>
    <t>Στήλη8710</t>
  </si>
  <si>
    <t>Στήλη8711</t>
  </si>
  <si>
    <t>Στήλη8712</t>
  </si>
  <si>
    <t>Στήλη8713</t>
  </si>
  <si>
    <t>Στήλη8714</t>
  </si>
  <si>
    <t>Στήλη8715</t>
  </si>
  <si>
    <t>Στήλη8716</t>
  </si>
  <si>
    <t>Στήλη8717</t>
  </si>
  <si>
    <t>Στήλη8718</t>
  </si>
  <si>
    <t>Στήλη8719</t>
  </si>
  <si>
    <t>Στήλη8720</t>
  </si>
  <si>
    <t>Στήλη8721</t>
  </si>
  <si>
    <t>Στήλη8722</t>
  </si>
  <si>
    <t>Στήλη8723</t>
  </si>
  <si>
    <t>Στήλη8724</t>
  </si>
  <si>
    <t>Στήλη8725</t>
  </si>
  <si>
    <t>Στήλη8726</t>
  </si>
  <si>
    <t>Στήλη8727</t>
  </si>
  <si>
    <t>Στήλη8728</t>
  </si>
  <si>
    <t>Στήλη8729</t>
  </si>
  <si>
    <t>Στήλη8730</t>
  </si>
  <si>
    <t>Στήλη8731</t>
  </si>
  <si>
    <t>Στήλη8732</t>
  </si>
  <si>
    <t>Στήλη8733</t>
  </si>
  <si>
    <t>Στήλη8734</t>
  </si>
  <si>
    <t>Στήλη8735</t>
  </si>
  <si>
    <t>Στήλη8736</t>
  </si>
  <si>
    <t>Στήλη8737</t>
  </si>
  <si>
    <t>Στήλη8738</t>
  </si>
  <si>
    <t>Στήλη8739</t>
  </si>
  <si>
    <t>Στήλη8740</t>
  </si>
  <si>
    <t>Στήλη8741</t>
  </si>
  <si>
    <t>Στήλη8742</t>
  </si>
  <si>
    <t>Στήλη8743</t>
  </si>
  <si>
    <t>Στήλη8744</t>
  </si>
  <si>
    <t>Στήλη8745</t>
  </si>
  <si>
    <t>Στήλη8746</t>
  </si>
  <si>
    <t>Στήλη8747</t>
  </si>
  <si>
    <t>Στήλη8748</t>
  </si>
  <si>
    <t>Στήλη8749</t>
  </si>
  <si>
    <t>Στήλη8750</t>
  </si>
  <si>
    <t>Στήλη8751</t>
  </si>
  <si>
    <t>Στήλη8752</t>
  </si>
  <si>
    <t>Στήλη8753</t>
  </si>
  <si>
    <t>Στήλη8754</t>
  </si>
  <si>
    <t>Στήλη8755</t>
  </si>
  <si>
    <t>Στήλη8756</t>
  </si>
  <si>
    <t>Στήλη8757</t>
  </si>
  <si>
    <t>Στήλη8758</t>
  </si>
  <si>
    <t>Στήλη8759</t>
  </si>
  <si>
    <t>Στήλη8760</t>
  </si>
  <si>
    <t>Στήλη8761</t>
  </si>
  <si>
    <t>Στήλη8762</t>
  </si>
  <si>
    <t>Στήλη8763</t>
  </si>
  <si>
    <t>Στήλη8764</t>
  </si>
  <si>
    <t>Στήλη8765</t>
  </si>
  <si>
    <t>Στήλη8766</t>
  </si>
  <si>
    <t>Στήλη8767</t>
  </si>
  <si>
    <t>Στήλη8768</t>
  </si>
  <si>
    <t>Στήλη8769</t>
  </si>
  <si>
    <t>Στήλη8770</t>
  </si>
  <si>
    <t>Στήλη8771</t>
  </si>
  <si>
    <t>Στήλη8772</t>
  </si>
  <si>
    <t>Στήλη8773</t>
  </si>
  <si>
    <t>Στήλη8774</t>
  </si>
  <si>
    <t>Στήλη8775</t>
  </si>
  <si>
    <t>Στήλη8776</t>
  </si>
  <si>
    <t>Στήλη8777</t>
  </si>
  <si>
    <t>Στήλη8778</t>
  </si>
  <si>
    <t>Στήλη8779</t>
  </si>
  <si>
    <t>Στήλη8780</t>
  </si>
  <si>
    <t>Στήλη8781</t>
  </si>
  <si>
    <t>Στήλη8782</t>
  </si>
  <si>
    <t>Στήλη8783</t>
  </si>
  <si>
    <t>Στήλη8784</t>
  </si>
  <si>
    <t>Στήλη8785</t>
  </si>
  <si>
    <t>Στήλη8786</t>
  </si>
  <si>
    <t>Στήλη8787</t>
  </si>
  <si>
    <t>Στήλη8788</t>
  </si>
  <si>
    <t>Στήλη8789</t>
  </si>
  <si>
    <t>Στήλη8790</t>
  </si>
  <si>
    <t>Στήλη8791</t>
  </si>
  <si>
    <t>Στήλη8792</t>
  </si>
  <si>
    <t>Στήλη8793</t>
  </si>
  <si>
    <t>Στήλη8794</t>
  </si>
  <si>
    <t>Στήλη8795</t>
  </si>
  <si>
    <t>Στήλη8796</t>
  </si>
  <si>
    <t>Στήλη8797</t>
  </si>
  <si>
    <t>Στήλη8798</t>
  </si>
  <si>
    <t>Στήλη8799</t>
  </si>
  <si>
    <t>Στήλη8800</t>
  </si>
  <si>
    <t>Στήλη8801</t>
  </si>
  <si>
    <t>Στήλη8802</t>
  </si>
  <si>
    <t>Στήλη8803</t>
  </si>
  <si>
    <t>Στήλη8804</t>
  </si>
  <si>
    <t>Στήλη8805</t>
  </si>
  <si>
    <t>Στήλη8806</t>
  </si>
  <si>
    <t>Στήλη8807</t>
  </si>
  <si>
    <t>Στήλη8808</t>
  </si>
  <si>
    <t>Στήλη8809</t>
  </si>
  <si>
    <t>Στήλη8810</t>
  </si>
  <si>
    <t>Στήλη8811</t>
  </si>
  <si>
    <t>Στήλη8812</t>
  </si>
  <si>
    <t>Στήλη8813</t>
  </si>
  <si>
    <t>Στήλη8814</t>
  </si>
  <si>
    <t>Στήλη8815</t>
  </si>
  <si>
    <t>Στήλη8816</t>
  </si>
  <si>
    <t>Στήλη8817</t>
  </si>
  <si>
    <t>Στήλη8818</t>
  </si>
  <si>
    <t>Στήλη8819</t>
  </si>
  <si>
    <t>Στήλη8820</t>
  </si>
  <si>
    <t>Στήλη8821</t>
  </si>
  <si>
    <t>Στήλη8822</t>
  </si>
  <si>
    <t>Στήλη8823</t>
  </si>
  <si>
    <t>Στήλη8824</t>
  </si>
  <si>
    <t>Στήλη8825</t>
  </si>
  <si>
    <t>Στήλη8826</t>
  </si>
  <si>
    <t>Στήλη8827</t>
  </si>
  <si>
    <t>Στήλη8828</t>
  </si>
  <si>
    <t>Στήλη8829</t>
  </si>
  <si>
    <t>Στήλη8830</t>
  </si>
  <si>
    <t>Στήλη8831</t>
  </si>
  <si>
    <t>Στήλη8832</t>
  </si>
  <si>
    <t>Στήλη8833</t>
  </si>
  <si>
    <t>Στήλη8834</t>
  </si>
  <si>
    <t>Στήλη8835</t>
  </si>
  <si>
    <t>Στήλη8836</t>
  </si>
  <si>
    <t>Στήλη8837</t>
  </si>
  <si>
    <t>Στήλη8838</t>
  </si>
  <si>
    <t>Στήλη8839</t>
  </si>
  <si>
    <t>Στήλη8840</t>
  </si>
  <si>
    <t>Στήλη8841</t>
  </si>
  <si>
    <t>Στήλη8842</t>
  </si>
  <si>
    <t>Στήλη8843</t>
  </si>
  <si>
    <t>Στήλη8844</t>
  </si>
  <si>
    <t>Στήλη8845</t>
  </si>
  <si>
    <t>Στήλη8846</t>
  </si>
  <si>
    <t>Στήλη8847</t>
  </si>
  <si>
    <t>Στήλη8848</t>
  </si>
  <si>
    <t>Στήλη8849</t>
  </si>
  <si>
    <t>Στήλη8850</t>
  </si>
  <si>
    <t>Στήλη8851</t>
  </si>
  <si>
    <t>Στήλη8852</t>
  </si>
  <si>
    <t>Στήλη8853</t>
  </si>
  <si>
    <t>Στήλη8854</t>
  </si>
  <si>
    <t>Στήλη8855</t>
  </si>
  <si>
    <t>Στήλη8856</t>
  </si>
  <si>
    <t>Στήλη8857</t>
  </si>
  <si>
    <t>Στήλη8858</t>
  </si>
  <si>
    <t>Στήλη8859</t>
  </si>
  <si>
    <t>Στήλη8860</t>
  </si>
  <si>
    <t>Στήλη8861</t>
  </si>
  <si>
    <t>Στήλη8862</t>
  </si>
  <si>
    <t>Στήλη8863</t>
  </si>
  <si>
    <t>Στήλη8864</t>
  </si>
  <si>
    <t>Στήλη8865</t>
  </si>
  <si>
    <t>Στήλη8866</t>
  </si>
  <si>
    <t>Στήλη8867</t>
  </si>
  <si>
    <t>Στήλη8868</t>
  </si>
  <si>
    <t>Στήλη8869</t>
  </si>
  <si>
    <t>Στήλη8870</t>
  </si>
  <si>
    <t>Στήλη8871</t>
  </si>
  <si>
    <t>Στήλη8872</t>
  </si>
  <si>
    <t>Στήλη8873</t>
  </si>
  <si>
    <t>Στήλη8874</t>
  </si>
  <si>
    <t>Στήλη8875</t>
  </si>
  <si>
    <t>Στήλη8876</t>
  </si>
  <si>
    <t>Στήλη8877</t>
  </si>
  <si>
    <t>Στήλη8878</t>
  </si>
  <si>
    <t>Στήλη8879</t>
  </si>
  <si>
    <t>Στήλη8880</t>
  </si>
  <si>
    <t>Στήλη8881</t>
  </si>
  <si>
    <t>Στήλη8882</t>
  </si>
  <si>
    <t>Στήλη8883</t>
  </si>
  <si>
    <t>Στήλη8884</t>
  </si>
  <si>
    <t>Στήλη8885</t>
  </si>
  <si>
    <t>Στήλη8886</t>
  </si>
  <si>
    <t>Στήλη8887</t>
  </si>
  <si>
    <t>Στήλη8888</t>
  </si>
  <si>
    <t>Στήλη8889</t>
  </si>
  <si>
    <t>Στήλη8890</t>
  </si>
  <si>
    <t>Στήλη8891</t>
  </si>
  <si>
    <t>Στήλη8892</t>
  </si>
  <si>
    <t>Στήλη8893</t>
  </si>
  <si>
    <t>Στήλη8894</t>
  </si>
  <si>
    <t>Στήλη8895</t>
  </si>
  <si>
    <t>Στήλη8896</t>
  </si>
  <si>
    <t>Στήλη8897</t>
  </si>
  <si>
    <t>Στήλη8898</t>
  </si>
  <si>
    <t>Στήλη8899</t>
  </si>
  <si>
    <t>Στήλη8900</t>
  </si>
  <si>
    <t>Στήλη8901</t>
  </si>
  <si>
    <t>Στήλη8902</t>
  </si>
  <si>
    <t>Στήλη8903</t>
  </si>
  <si>
    <t>Στήλη8904</t>
  </si>
  <si>
    <t>Στήλη8905</t>
  </si>
  <si>
    <t>Στήλη8906</t>
  </si>
  <si>
    <t>Στήλη8907</t>
  </si>
  <si>
    <t>Στήλη8908</t>
  </si>
  <si>
    <t>Στήλη8909</t>
  </si>
  <si>
    <t>Στήλη8910</t>
  </si>
  <si>
    <t>Στήλη8911</t>
  </si>
  <si>
    <t>Στήλη8912</t>
  </si>
  <si>
    <t>Στήλη8913</t>
  </si>
  <si>
    <t>Στήλη8914</t>
  </si>
  <si>
    <t>Στήλη8915</t>
  </si>
  <si>
    <t>Στήλη8916</t>
  </si>
  <si>
    <t>Στήλη8917</t>
  </si>
  <si>
    <t>Στήλη8918</t>
  </si>
  <si>
    <t>Στήλη8919</t>
  </si>
  <si>
    <t>Στήλη8920</t>
  </si>
  <si>
    <t>Στήλη8921</t>
  </si>
  <si>
    <t>Στήλη8922</t>
  </si>
  <si>
    <t>Στήλη8923</t>
  </si>
  <si>
    <t>Στήλη8924</t>
  </si>
  <si>
    <t>Στήλη8925</t>
  </si>
  <si>
    <t>Στήλη8926</t>
  </si>
  <si>
    <t>Στήλη8927</t>
  </si>
  <si>
    <t>Στήλη8928</t>
  </si>
  <si>
    <t>Στήλη8929</t>
  </si>
  <si>
    <t>Στήλη8930</t>
  </si>
  <si>
    <t>Στήλη8931</t>
  </si>
  <si>
    <t>Στήλη8932</t>
  </si>
  <si>
    <t>Στήλη8933</t>
  </si>
  <si>
    <t>Στήλη8934</t>
  </si>
  <si>
    <t>Στήλη8935</t>
  </si>
  <si>
    <t>Στήλη8936</t>
  </si>
  <si>
    <t>Στήλη8937</t>
  </si>
  <si>
    <t>Στήλη8938</t>
  </si>
  <si>
    <t>Στήλη8939</t>
  </si>
  <si>
    <t>Στήλη8940</t>
  </si>
  <si>
    <t>Στήλη8941</t>
  </si>
  <si>
    <t>Στήλη8942</t>
  </si>
  <si>
    <t>Στήλη8943</t>
  </si>
  <si>
    <t>Στήλη8944</t>
  </si>
  <si>
    <t>Στήλη8945</t>
  </si>
  <si>
    <t>Στήλη8946</t>
  </si>
  <si>
    <t>Στήλη8947</t>
  </si>
  <si>
    <t>Στήλη8948</t>
  </si>
  <si>
    <t>Στήλη8949</t>
  </si>
  <si>
    <t>Στήλη8950</t>
  </si>
  <si>
    <t>Στήλη8951</t>
  </si>
  <si>
    <t>Στήλη8952</t>
  </si>
  <si>
    <t>Στήλη8953</t>
  </si>
  <si>
    <t>Στήλη8954</t>
  </si>
  <si>
    <t>Στήλη8955</t>
  </si>
  <si>
    <t>Στήλη8956</t>
  </si>
  <si>
    <t>Στήλη8957</t>
  </si>
  <si>
    <t>Στήλη8958</t>
  </si>
  <si>
    <t>Στήλη8959</t>
  </si>
  <si>
    <t>Στήλη8960</t>
  </si>
  <si>
    <t>Στήλη8961</t>
  </si>
  <si>
    <t>Στήλη8962</t>
  </si>
  <si>
    <t>Στήλη8963</t>
  </si>
  <si>
    <t>Στήλη8964</t>
  </si>
  <si>
    <t>Στήλη8965</t>
  </si>
  <si>
    <t>Στήλη8966</t>
  </si>
  <si>
    <t>Στήλη8967</t>
  </si>
  <si>
    <t>Στήλη8968</t>
  </si>
  <si>
    <t>Στήλη8969</t>
  </si>
  <si>
    <t>Στήλη8970</t>
  </si>
  <si>
    <t>Στήλη8971</t>
  </si>
  <si>
    <t>Στήλη8972</t>
  </si>
  <si>
    <t>Στήλη8973</t>
  </si>
  <si>
    <t>Στήλη8974</t>
  </si>
  <si>
    <t>Στήλη8975</t>
  </si>
  <si>
    <t>Στήλη8976</t>
  </si>
  <si>
    <t>Στήλη8977</t>
  </si>
  <si>
    <t>Στήλη8978</t>
  </si>
  <si>
    <t>Στήλη8979</t>
  </si>
  <si>
    <t>Στήλη8980</t>
  </si>
  <si>
    <t>Στήλη8981</t>
  </si>
  <si>
    <t>Στήλη8982</t>
  </si>
  <si>
    <t>Στήλη8983</t>
  </si>
  <si>
    <t>Στήλη8984</t>
  </si>
  <si>
    <t>Στήλη8985</t>
  </si>
  <si>
    <t>Στήλη8986</t>
  </si>
  <si>
    <t>Στήλη8987</t>
  </si>
  <si>
    <t>Στήλη8988</t>
  </si>
  <si>
    <t>Στήλη8989</t>
  </si>
  <si>
    <t>Στήλη8990</t>
  </si>
  <si>
    <t>Στήλη8991</t>
  </si>
  <si>
    <t>Στήλη8992</t>
  </si>
  <si>
    <t>Στήλη8993</t>
  </si>
  <si>
    <t>Στήλη8994</t>
  </si>
  <si>
    <t>Στήλη8995</t>
  </si>
  <si>
    <t>Στήλη8996</t>
  </si>
  <si>
    <t>Στήλη8997</t>
  </si>
  <si>
    <t>Στήλη8998</t>
  </si>
  <si>
    <t>Στήλη8999</t>
  </si>
  <si>
    <t>Στήλη9000</t>
  </si>
  <si>
    <t>Στήλη9001</t>
  </si>
  <si>
    <t>Στήλη9002</t>
  </si>
  <si>
    <t>Στήλη9003</t>
  </si>
  <si>
    <t>Στήλη9004</t>
  </si>
  <si>
    <t>Στήλη9005</t>
  </si>
  <si>
    <t>Στήλη9006</t>
  </si>
  <si>
    <t>Στήλη9007</t>
  </si>
  <si>
    <t>Στήλη9008</t>
  </si>
  <si>
    <t>Στήλη9009</t>
  </si>
  <si>
    <t>Στήλη9010</t>
  </si>
  <si>
    <t>Στήλη9011</t>
  </si>
  <si>
    <t>Στήλη9012</t>
  </si>
  <si>
    <t>Στήλη9013</t>
  </si>
  <si>
    <t>Στήλη9014</t>
  </si>
  <si>
    <t>Στήλη9015</t>
  </si>
  <si>
    <t>Στήλη9016</t>
  </si>
  <si>
    <t>Στήλη9017</t>
  </si>
  <si>
    <t>Στήλη9018</t>
  </si>
  <si>
    <t>Στήλη9019</t>
  </si>
  <si>
    <t>Στήλη9020</t>
  </si>
  <si>
    <t>Στήλη9021</t>
  </si>
  <si>
    <t>Στήλη9022</t>
  </si>
  <si>
    <t>Στήλη9023</t>
  </si>
  <si>
    <t>Στήλη9024</t>
  </si>
  <si>
    <t>Στήλη9025</t>
  </si>
  <si>
    <t>Στήλη9026</t>
  </si>
  <si>
    <t>Στήλη9027</t>
  </si>
  <si>
    <t>Στήλη9028</t>
  </si>
  <si>
    <t>Στήλη9029</t>
  </si>
  <si>
    <t>Στήλη9030</t>
  </si>
  <si>
    <t>Στήλη9031</t>
  </si>
  <si>
    <t>Στήλη9032</t>
  </si>
  <si>
    <t>Στήλη9033</t>
  </si>
  <si>
    <t>Στήλη9034</t>
  </si>
  <si>
    <t>Στήλη9035</t>
  </si>
  <si>
    <t>Στήλη9036</t>
  </si>
  <si>
    <t>Στήλη9037</t>
  </si>
  <si>
    <t>Στήλη9038</t>
  </si>
  <si>
    <t>Στήλη9039</t>
  </si>
  <si>
    <t>Στήλη9040</t>
  </si>
  <si>
    <t>Στήλη9041</t>
  </si>
  <si>
    <t>Στήλη9042</t>
  </si>
  <si>
    <t>Στήλη9043</t>
  </si>
  <si>
    <t>Στήλη9044</t>
  </si>
  <si>
    <t>Στήλη9045</t>
  </si>
  <si>
    <t>Στήλη9046</t>
  </si>
  <si>
    <t>Στήλη9047</t>
  </si>
  <si>
    <t>Στήλη9048</t>
  </si>
  <si>
    <t>Στήλη9049</t>
  </si>
  <si>
    <t>Στήλη9050</t>
  </si>
  <si>
    <t>Στήλη9051</t>
  </si>
  <si>
    <t>Στήλη9052</t>
  </si>
  <si>
    <t>Στήλη9053</t>
  </si>
  <si>
    <t>Στήλη9054</t>
  </si>
  <si>
    <t>Στήλη9055</t>
  </si>
  <si>
    <t>Στήλη9056</t>
  </si>
  <si>
    <t>Στήλη9057</t>
  </si>
  <si>
    <t>Στήλη9058</t>
  </si>
  <si>
    <t>Στήλη9059</t>
  </si>
  <si>
    <t>Στήλη9060</t>
  </si>
  <si>
    <t>Στήλη9061</t>
  </si>
  <si>
    <t>Στήλη9062</t>
  </si>
  <si>
    <t>Στήλη9063</t>
  </si>
  <si>
    <t>Στήλη9064</t>
  </si>
  <si>
    <t>Στήλη9065</t>
  </si>
  <si>
    <t>Στήλη9066</t>
  </si>
  <si>
    <t>Στήλη9067</t>
  </si>
  <si>
    <t>Στήλη9068</t>
  </si>
  <si>
    <t>Στήλη9069</t>
  </si>
  <si>
    <t>Στήλη9070</t>
  </si>
  <si>
    <t>Στήλη9071</t>
  </si>
  <si>
    <t>Στήλη9072</t>
  </si>
  <si>
    <t>Στήλη9073</t>
  </si>
  <si>
    <t>Στήλη9074</t>
  </si>
  <si>
    <t>Στήλη9075</t>
  </si>
  <si>
    <t>Στήλη9076</t>
  </si>
  <si>
    <t>Στήλη9077</t>
  </si>
  <si>
    <t>Στήλη9078</t>
  </si>
  <si>
    <t>Στήλη9079</t>
  </si>
  <si>
    <t>Στήλη9080</t>
  </si>
  <si>
    <t>Στήλη9081</t>
  </si>
  <si>
    <t>Στήλη9082</t>
  </si>
  <si>
    <t>Στήλη9083</t>
  </si>
  <si>
    <t>Στήλη9084</t>
  </si>
  <si>
    <t>Στήλη9085</t>
  </si>
  <si>
    <t>Στήλη9086</t>
  </si>
  <si>
    <t>Στήλη9087</t>
  </si>
  <si>
    <t>Στήλη9088</t>
  </si>
  <si>
    <t>Στήλη9089</t>
  </si>
  <si>
    <t>Στήλη9090</t>
  </si>
  <si>
    <t>Στήλη9091</t>
  </si>
  <si>
    <t>Στήλη9092</t>
  </si>
  <si>
    <t>Στήλη9093</t>
  </si>
  <si>
    <t>Στήλη9094</t>
  </si>
  <si>
    <t>Στήλη9095</t>
  </si>
  <si>
    <t>Στήλη9096</t>
  </si>
  <si>
    <t>Στήλη9097</t>
  </si>
  <si>
    <t>Στήλη9098</t>
  </si>
  <si>
    <t>Στήλη9099</t>
  </si>
  <si>
    <t>Στήλη9100</t>
  </si>
  <si>
    <t>Στήλη9101</t>
  </si>
  <si>
    <t>Στήλη9102</t>
  </si>
  <si>
    <t>Στήλη9103</t>
  </si>
  <si>
    <t>Στήλη9104</t>
  </si>
  <si>
    <t>Στήλη9105</t>
  </si>
  <si>
    <t>Στήλη9106</t>
  </si>
  <si>
    <t>Στήλη9107</t>
  </si>
  <si>
    <t>Στήλη9108</t>
  </si>
  <si>
    <t>Στήλη9109</t>
  </si>
  <si>
    <t>Στήλη9110</t>
  </si>
  <si>
    <t>Στήλη9111</t>
  </si>
  <si>
    <t>Στήλη9112</t>
  </si>
  <si>
    <t>Στήλη9113</t>
  </si>
  <si>
    <t>Στήλη9114</t>
  </si>
  <si>
    <t>Στήλη9115</t>
  </si>
  <si>
    <t>Στήλη9116</t>
  </si>
  <si>
    <t>Στήλη9117</t>
  </si>
  <si>
    <t>Στήλη9118</t>
  </si>
  <si>
    <t>Στήλη9119</t>
  </si>
  <si>
    <t>Στήλη9120</t>
  </si>
  <si>
    <t>Στήλη9121</t>
  </si>
  <si>
    <t>Στήλη9122</t>
  </si>
  <si>
    <t>Στήλη9123</t>
  </si>
  <si>
    <t>Στήλη9124</t>
  </si>
  <si>
    <t>Στήλη9125</t>
  </si>
  <si>
    <t>Στήλη9126</t>
  </si>
  <si>
    <t>Στήλη9127</t>
  </si>
  <si>
    <t>Στήλη9128</t>
  </si>
  <si>
    <t>Στήλη9129</t>
  </si>
  <si>
    <t>Στήλη9130</t>
  </si>
  <si>
    <t>Στήλη9131</t>
  </si>
  <si>
    <t>Στήλη9132</t>
  </si>
  <si>
    <t>Στήλη9133</t>
  </si>
  <si>
    <t>Στήλη9134</t>
  </si>
  <si>
    <t>Στήλη9135</t>
  </si>
  <si>
    <t>Στήλη9136</t>
  </si>
  <si>
    <t>Στήλη9137</t>
  </si>
  <si>
    <t>Στήλη9138</t>
  </si>
  <si>
    <t>Στήλη9139</t>
  </si>
  <si>
    <t>Στήλη9140</t>
  </si>
  <si>
    <t>Στήλη9141</t>
  </si>
  <si>
    <t>Στήλη9142</t>
  </si>
  <si>
    <t>Στήλη9143</t>
  </si>
  <si>
    <t>Στήλη9144</t>
  </si>
  <si>
    <t>Στήλη9145</t>
  </si>
  <si>
    <t>Στήλη9146</t>
  </si>
  <si>
    <t>Στήλη9147</t>
  </si>
  <si>
    <t>Στήλη9148</t>
  </si>
  <si>
    <t>Στήλη9149</t>
  </si>
  <si>
    <t>Στήλη9150</t>
  </si>
  <si>
    <t>Στήλη9151</t>
  </si>
  <si>
    <t>Στήλη9152</t>
  </si>
  <si>
    <t>Στήλη9153</t>
  </si>
  <si>
    <t>Στήλη9154</t>
  </si>
  <si>
    <t>Στήλη9155</t>
  </si>
  <si>
    <t>Στήλη9156</t>
  </si>
  <si>
    <t>Στήλη9157</t>
  </si>
  <si>
    <t>Στήλη9158</t>
  </si>
  <si>
    <t>Στήλη9159</t>
  </si>
  <si>
    <t>Στήλη9160</t>
  </si>
  <si>
    <t>Στήλη9161</t>
  </si>
  <si>
    <t>Στήλη9162</t>
  </si>
  <si>
    <t>Στήλη9163</t>
  </si>
  <si>
    <t>Στήλη9164</t>
  </si>
  <si>
    <t>Στήλη9165</t>
  </si>
  <si>
    <t>Στήλη9166</t>
  </si>
  <si>
    <t>Στήλη9167</t>
  </si>
  <si>
    <t>Στήλη9168</t>
  </si>
  <si>
    <t>Στήλη9169</t>
  </si>
  <si>
    <t>Στήλη9170</t>
  </si>
  <si>
    <t>Στήλη9171</t>
  </si>
  <si>
    <t>Στήλη9172</t>
  </si>
  <si>
    <t>Στήλη9173</t>
  </si>
  <si>
    <t>Στήλη9174</t>
  </si>
  <si>
    <t>Στήλη9175</t>
  </si>
  <si>
    <t>Στήλη9176</t>
  </si>
  <si>
    <t>Στήλη9177</t>
  </si>
  <si>
    <t>Στήλη9178</t>
  </si>
  <si>
    <t>Στήλη9179</t>
  </si>
  <si>
    <t>Στήλη9180</t>
  </si>
  <si>
    <t>Στήλη9181</t>
  </si>
  <si>
    <t>Στήλη9182</t>
  </si>
  <si>
    <t>Στήλη9183</t>
  </si>
  <si>
    <t>Στήλη9184</t>
  </si>
  <si>
    <t>Στήλη9185</t>
  </si>
  <si>
    <t>Στήλη9186</t>
  </si>
  <si>
    <t>Στήλη9187</t>
  </si>
  <si>
    <t>Στήλη9188</t>
  </si>
  <si>
    <t>Στήλη9189</t>
  </si>
  <si>
    <t>Στήλη9190</t>
  </si>
  <si>
    <t>Στήλη9191</t>
  </si>
  <si>
    <t>Στήλη9192</t>
  </si>
  <si>
    <t>Στήλη9193</t>
  </si>
  <si>
    <t>Στήλη9194</t>
  </si>
  <si>
    <t>Στήλη9195</t>
  </si>
  <si>
    <t>Στήλη9196</t>
  </si>
  <si>
    <t>Στήλη9197</t>
  </si>
  <si>
    <t>Στήλη9198</t>
  </si>
  <si>
    <t>Στήλη9199</t>
  </si>
  <si>
    <t>Στήλη9200</t>
  </si>
  <si>
    <t>Στήλη9201</t>
  </si>
  <si>
    <t>Στήλη9202</t>
  </si>
  <si>
    <t>Στήλη9203</t>
  </si>
  <si>
    <t>Στήλη9204</t>
  </si>
  <si>
    <t>Στήλη9205</t>
  </si>
  <si>
    <t>Στήλη9206</t>
  </si>
  <si>
    <t>Στήλη9207</t>
  </si>
  <si>
    <t>Στήλη9208</t>
  </si>
  <si>
    <t>Στήλη9209</t>
  </si>
  <si>
    <t>Στήλη9210</t>
  </si>
  <si>
    <t>Στήλη9211</t>
  </si>
  <si>
    <t>Στήλη9212</t>
  </si>
  <si>
    <t>Στήλη9213</t>
  </si>
  <si>
    <t>Στήλη9214</t>
  </si>
  <si>
    <t>Στήλη9215</t>
  </si>
  <si>
    <t>Στήλη9216</t>
  </si>
  <si>
    <t>Στήλη9217</t>
  </si>
  <si>
    <t>Στήλη9218</t>
  </si>
  <si>
    <t>Στήλη9219</t>
  </si>
  <si>
    <t>Στήλη9220</t>
  </si>
  <si>
    <t>Στήλη9221</t>
  </si>
  <si>
    <t>Στήλη9222</t>
  </si>
  <si>
    <t>Στήλη9223</t>
  </si>
  <si>
    <t>Στήλη9224</t>
  </si>
  <si>
    <t>Στήλη9225</t>
  </si>
  <si>
    <t>Στήλη9226</t>
  </si>
  <si>
    <t>Στήλη9227</t>
  </si>
  <si>
    <t>Στήλη9228</t>
  </si>
  <si>
    <t>Στήλη9229</t>
  </si>
  <si>
    <t>Στήλη9230</t>
  </si>
  <si>
    <t>Στήλη9231</t>
  </si>
  <si>
    <t>Στήλη9232</t>
  </si>
  <si>
    <t>Στήλη9233</t>
  </si>
  <si>
    <t>Στήλη9234</t>
  </si>
  <si>
    <t>Στήλη9235</t>
  </si>
  <si>
    <t>Στήλη9236</t>
  </si>
  <si>
    <t>Στήλη9237</t>
  </si>
  <si>
    <t>Στήλη9238</t>
  </si>
  <si>
    <t>Στήλη9239</t>
  </si>
  <si>
    <t>Στήλη9240</t>
  </si>
  <si>
    <t>Στήλη9241</t>
  </si>
  <si>
    <t>Στήλη9242</t>
  </si>
  <si>
    <t>Στήλη9243</t>
  </si>
  <si>
    <t>Στήλη9244</t>
  </si>
  <si>
    <t>Στήλη9245</t>
  </si>
  <si>
    <t>Στήλη9246</t>
  </si>
  <si>
    <t>Στήλη9247</t>
  </si>
  <si>
    <t>Στήλη9248</t>
  </si>
  <si>
    <t>Στήλη9249</t>
  </si>
  <si>
    <t>Στήλη9250</t>
  </si>
  <si>
    <t>Στήλη9251</t>
  </si>
  <si>
    <t>Στήλη9252</t>
  </si>
  <si>
    <t>Στήλη9253</t>
  </si>
  <si>
    <t>Στήλη9254</t>
  </si>
  <si>
    <t>Στήλη9255</t>
  </si>
  <si>
    <t>Στήλη9256</t>
  </si>
  <si>
    <t>Στήλη9257</t>
  </si>
  <si>
    <t>Στήλη9258</t>
  </si>
  <si>
    <t>Στήλη9259</t>
  </si>
  <si>
    <t>Στήλη9260</t>
  </si>
  <si>
    <t>Στήλη9261</t>
  </si>
  <si>
    <t>Στήλη9262</t>
  </si>
  <si>
    <t>Στήλη9263</t>
  </si>
  <si>
    <t>Στήλη9264</t>
  </si>
  <si>
    <t>Στήλη9265</t>
  </si>
  <si>
    <t>Στήλη9266</t>
  </si>
  <si>
    <t>Στήλη9267</t>
  </si>
  <si>
    <t>Στήλη9268</t>
  </si>
  <si>
    <t>Στήλη9269</t>
  </si>
  <si>
    <t>Στήλη9270</t>
  </si>
  <si>
    <t>Στήλη9271</t>
  </si>
  <si>
    <t>Στήλη9272</t>
  </si>
  <si>
    <t>Στήλη9273</t>
  </si>
  <si>
    <t>Στήλη9274</t>
  </si>
  <si>
    <t>Στήλη9275</t>
  </si>
  <si>
    <t>Στήλη9276</t>
  </si>
  <si>
    <t>Στήλη9277</t>
  </si>
  <si>
    <t>Στήλη9278</t>
  </si>
  <si>
    <t>Στήλη9279</t>
  </si>
  <si>
    <t>Στήλη9280</t>
  </si>
  <si>
    <t>Στήλη9281</t>
  </si>
  <si>
    <t>Στήλη9282</t>
  </si>
  <si>
    <t>Στήλη9283</t>
  </si>
  <si>
    <t>Στήλη9284</t>
  </si>
  <si>
    <t>Στήλη9285</t>
  </si>
  <si>
    <t>Στήλη9286</t>
  </si>
  <si>
    <t>Στήλη9287</t>
  </si>
  <si>
    <t>Στήλη9288</t>
  </si>
  <si>
    <t>Στήλη9289</t>
  </si>
  <si>
    <t>Στήλη9290</t>
  </si>
  <si>
    <t>Στήλη9291</t>
  </si>
  <si>
    <t>Στήλη9292</t>
  </si>
  <si>
    <t>Στήλη9293</t>
  </si>
  <si>
    <t>Στήλη9294</t>
  </si>
  <si>
    <t>Στήλη9295</t>
  </si>
  <si>
    <t>Στήλη9296</t>
  </si>
  <si>
    <t>Στήλη9297</t>
  </si>
  <si>
    <t>Στήλη9298</t>
  </si>
  <si>
    <t>Στήλη9299</t>
  </si>
  <si>
    <t>Στήλη9300</t>
  </si>
  <si>
    <t>Στήλη9301</t>
  </si>
  <si>
    <t>Στήλη9302</t>
  </si>
  <si>
    <t>Στήλη9303</t>
  </si>
  <si>
    <t>Στήλη9304</t>
  </si>
  <si>
    <t>Στήλη9305</t>
  </si>
  <si>
    <t>Στήλη9306</t>
  </si>
  <si>
    <t>Στήλη9307</t>
  </si>
  <si>
    <t>Στήλη9308</t>
  </si>
  <si>
    <t>Στήλη9309</t>
  </si>
  <si>
    <t>Στήλη9310</t>
  </si>
  <si>
    <t>Στήλη9311</t>
  </si>
  <si>
    <t>Στήλη9312</t>
  </si>
  <si>
    <t>Στήλη9313</t>
  </si>
  <si>
    <t>Στήλη9314</t>
  </si>
  <si>
    <t>Στήλη9315</t>
  </si>
  <si>
    <t>Στήλη9316</t>
  </si>
  <si>
    <t>Στήλη9317</t>
  </si>
  <si>
    <t>Στήλη9318</t>
  </si>
  <si>
    <t>Στήλη9319</t>
  </si>
  <si>
    <t>Στήλη9320</t>
  </si>
  <si>
    <t>Στήλη9321</t>
  </si>
  <si>
    <t>Στήλη9322</t>
  </si>
  <si>
    <t>Στήλη9323</t>
  </si>
  <si>
    <t>Στήλη9324</t>
  </si>
  <si>
    <t>Στήλη9325</t>
  </si>
  <si>
    <t>Στήλη9326</t>
  </si>
  <si>
    <t>Στήλη9327</t>
  </si>
  <si>
    <t>Στήλη9328</t>
  </si>
  <si>
    <t>Στήλη9329</t>
  </si>
  <si>
    <t>Στήλη9330</t>
  </si>
  <si>
    <t>Στήλη9331</t>
  </si>
  <si>
    <t>Στήλη9332</t>
  </si>
  <si>
    <t>Στήλη9333</t>
  </si>
  <si>
    <t>Στήλη9334</t>
  </si>
  <si>
    <t>Στήλη9335</t>
  </si>
  <si>
    <t>Στήλη9336</t>
  </si>
  <si>
    <t>Στήλη9337</t>
  </si>
  <si>
    <t>Στήλη9338</t>
  </si>
  <si>
    <t>Στήλη9339</t>
  </si>
  <si>
    <t>Στήλη9340</t>
  </si>
  <si>
    <t>Στήλη9341</t>
  </si>
  <si>
    <t>Στήλη9342</t>
  </si>
  <si>
    <t>Στήλη9343</t>
  </si>
  <si>
    <t>Στήλη9344</t>
  </si>
  <si>
    <t>Στήλη9345</t>
  </si>
  <si>
    <t>Στήλη9346</t>
  </si>
  <si>
    <t>Στήλη9347</t>
  </si>
  <si>
    <t>Στήλη9348</t>
  </si>
  <si>
    <t>Στήλη9349</t>
  </si>
  <si>
    <t>Στήλη9350</t>
  </si>
  <si>
    <t>Στήλη9351</t>
  </si>
  <si>
    <t>Στήλη9352</t>
  </si>
  <si>
    <t>Στήλη9353</t>
  </si>
  <si>
    <t>Στήλη9354</t>
  </si>
  <si>
    <t>Στήλη9355</t>
  </si>
  <si>
    <t>Στήλη9356</t>
  </si>
  <si>
    <t>Στήλη9357</t>
  </si>
  <si>
    <t>Στήλη9358</t>
  </si>
  <si>
    <t>Στήλη9359</t>
  </si>
  <si>
    <t>Στήλη9360</t>
  </si>
  <si>
    <t>Στήλη9361</t>
  </si>
  <si>
    <t>Στήλη9362</t>
  </si>
  <si>
    <t>Στήλη9363</t>
  </si>
  <si>
    <t>Στήλη9364</t>
  </si>
  <si>
    <t>Στήλη9365</t>
  </si>
  <si>
    <t>Στήλη9366</t>
  </si>
  <si>
    <t>Στήλη9367</t>
  </si>
  <si>
    <t>Στήλη9368</t>
  </si>
  <si>
    <t>Στήλη9369</t>
  </si>
  <si>
    <t>Στήλη9370</t>
  </si>
  <si>
    <t>Στήλη9371</t>
  </si>
  <si>
    <t>Στήλη9372</t>
  </si>
  <si>
    <t>Στήλη9373</t>
  </si>
  <si>
    <t>Στήλη9374</t>
  </si>
  <si>
    <t>Στήλη9375</t>
  </si>
  <si>
    <t>Στήλη9376</t>
  </si>
  <si>
    <t>Στήλη9377</t>
  </si>
  <si>
    <t>Στήλη9378</t>
  </si>
  <si>
    <t>Στήλη9379</t>
  </si>
  <si>
    <t>Στήλη9380</t>
  </si>
  <si>
    <t>Στήλη9381</t>
  </si>
  <si>
    <t>Στήλη9382</t>
  </si>
  <si>
    <t>Στήλη9383</t>
  </si>
  <si>
    <t>Στήλη9384</t>
  </si>
  <si>
    <t>Στήλη9385</t>
  </si>
  <si>
    <t>Στήλη9386</t>
  </si>
  <si>
    <t>Στήλη9387</t>
  </si>
  <si>
    <t>Στήλη9388</t>
  </si>
  <si>
    <t>Στήλη9389</t>
  </si>
  <si>
    <t>Στήλη9390</t>
  </si>
  <si>
    <t>Στήλη9391</t>
  </si>
  <si>
    <t>Στήλη9392</t>
  </si>
  <si>
    <t>Στήλη9393</t>
  </si>
  <si>
    <t>Στήλη9394</t>
  </si>
  <si>
    <t>Στήλη9395</t>
  </si>
  <si>
    <t>Στήλη9396</t>
  </si>
  <si>
    <t>Στήλη9397</t>
  </si>
  <si>
    <t>Στήλη9398</t>
  </si>
  <si>
    <t>Στήλη9399</t>
  </si>
  <si>
    <t>Στήλη9400</t>
  </si>
  <si>
    <t>Στήλη9401</t>
  </si>
  <si>
    <t>Στήλη9402</t>
  </si>
  <si>
    <t>Στήλη9403</t>
  </si>
  <si>
    <t>Στήλη9404</t>
  </si>
  <si>
    <t>Στήλη9405</t>
  </si>
  <si>
    <t>Στήλη9406</t>
  </si>
  <si>
    <t>Στήλη9407</t>
  </si>
  <si>
    <t>Στήλη9408</t>
  </si>
  <si>
    <t>Στήλη9409</t>
  </si>
  <si>
    <t>Στήλη9410</t>
  </si>
  <si>
    <t>Στήλη9411</t>
  </si>
  <si>
    <t>Στήλη9412</t>
  </si>
  <si>
    <t>Στήλη9413</t>
  </si>
  <si>
    <t>Στήλη9414</t>
  </si>
  <si>
    <t>Στήλη9415</t>
  </si>
  <si>
    <t>Στήλη9416</t>
  </si>
  <si>
    <t>Στήλη9417</t>
  </si>
  <si>
    <t>Στήλη9418</t>
  </si>
  <si>
    <t>Στήλη9419</t>
  </si>
  <si>
    <t>Στήλη9420</t>
  </si>
  <si>
    <t>Στήλη9421</t>
  </si>
  <si>
    <t>Στήλη9422</t>
  </si>
  <si>
    <t>Στήλη9423</t>
  </si>
  <si>
    <t>Στήλη9424</t>
  </si>
  <si>
    <t>Στήλη9425</t>
  </si>
  <si>
    <t>Στήλη9426</t>
  </si>
  <si>
    <t>Στήλη9427</t>
  </si>
  <si>
    <t>Στήλη9428</t>
  </si>
  <si>
    <t>Στήλη9429</t>
  </si>
  <si>
    <t>Στήλη9430</t>
  </si>
  <si>
    <t>Στήλη9431</t>
  </si>
  <si>
    <t>Στήλη9432</t>
  </si>
  <si>
    <t>Στήλη9433</t>
  </si>
  <si>
    <t>Στήλη9434</t>
  </si>
  <si>
    <t>Στήλη9435</t>
  </si>
  <si>
    <t>Στήλη9436</t>
  </si>
  <si>
    <t>Στήλη9437</t>
  </si>
  <si>
    <t>Στήλη9438</t>
  </si>
  <si>
    <t>Στήλη9439</t>
  </si>
  <si>
    <t>Στήλη9440</t>
  </si>
  <si>
    <t>Στήλη9441</t>
  </si>
  <si>
    <t>Στήλη9442</t>
  </si>
  <si>
    <t>Στήλη9443</t>
  </si>
  <si>
    <t>Στήλη9444</t>
  </si>
  <si>
    <t>Στήλη9445</t>
  </si>
  <si>
    <t>Στήλη9446</t>
  </si>
  <si>
    <t>Στήλη9447</t>
  </si>
  <si>
    <t>Στήλη9448</t>
  </si>
  <si>
    <t>Στήλη9449</t>
  </si>
  <si>
    <t>Στήλη9450</t>
  </si>
  <si>
    <t>Στήλη9451</t>
  </si>
  <si>
    <t>Στήλη9452</t>
  </si>
  <si>
    <t>Στήλη9453</t>
  </si>
  <si>
    <t>Στήλη9454</t>
  </si>
  <si>
    <t>Στήλη9455</t>
  </si>
  <si>
    <t>Στήλη9456</t>
  </si>
  <si>
    <t>Στήλη9457</t>
  </si>
  <si>
    <t>Στήλη9458</t>
  </si>
  <si>
    <t>Στήλη9459</t>
  </si>
  <si>
    <t>Στήλη9460</t>
  </si>
  <si>
    <t>Στήλη9461</t>
  </si>
  <si>
    <t>Στήλη9462</t>
  </si>
  <si>
    <t>Στήλη9463</t>
  </si>
  <si>
    <t>Στήλη9464</t>
  </si>
  <si>
    <t>Στήλη9465</t>
  </si>
  <si>
    <t>Στήλη9466</t>
  </si>
  <si>
    <t>Στήλη9467</t>
  </si>
  <si>
    <t>Στήλη9468</t>
  </si>
  <si>
    <t>Στήλη9469</t>
  </si>
  <si>
    <t>Στήλη9470</t>
  </si>
  <si>
    <t>Στήλη9471</t>
  </si>
  <si>
    <t>Στήλη9472</t>
  </si>
  <si>
    <t>Στήλη9473</t>
  </si>
  <si>
    <t>Στήλη9474</t>
  </si>
  <si>
    <t>Στήλη9475</t>
  </si>
  <si>
    <t>Στήλη9476</t>
  </si>
  <si>
    <t>Στήλη9477</t>
  </si>
  <si>
    <t>Στήλη9478</t>
  </si>
  <si>
    <t>Στήλη9479</t>
  </si>
  <si>
    <t>Στήλη9480</t>
  </si>
  <si>
    <t>Στήλη9481</t>
  </si>
  <si>
    <t>Στήλη9482</t>
  </si>
  <si>
    <t>Στήλη9483</t>
  </si>
  <si>
    <t>Στήλη9484</t>
  </si>
  <si>
    <t>Στήλη9485</t>
  </si>
  <si>
    <t>Στήλη9486</t>
  </si>
  <si>
    <t>Στήλη9487</t>
  </si>
  <si>
    <t>Στήλη9488</t>
  </si>
  <si>
    <t>Στήλη9489</t>
  </si>
  <si>
    <t>Στήλη9490</t>
  </si>
  <si>
    <t>Στήλη9491</t>
  </si>
  <si>
    <t>Στήλη9492</t>
  </si>
  <si>
    <t>Στήλη9493</t>
  </si>
  <si>
    <t>Στήλη9494</t>
  </si>
  <si>
    <t>Στήλη9495</t>
  </si>
  <si>
    <t>Στήλη9496</t>
  </si>
  <si>
    <t>Στήλη9497</t>
  </si>
  <si>
    <t>Στήλη9498</t>
  </si>
  <si>
    <t>Στήλη9499</t>
  </si>
  <si>
    <t>Στήλη9500</t>
  </si>
  <si>
    <t>Στήλη9501</t>
  </si>
  <si>
    <t>Στήλη9502</t>
  </si>
  <si>
    <t>Στήλη9503</t>
  </si>
  <si>
    <t>Στήλη9504</t>
  </si>
  <si>
    <t>Στήλη9505</t>
  </si>
  <si>
    <t>Στήλη9506</t>
  </si>
  <si>
    <t>Στήλη9507</t>
  </si>
  <si>
    <t>Στήλη9508</t>
  </si>
  <si>
    <t>Στήλη9509</t>
  </si>
  <si>
    <t>Στήλη9510</t>
  </si>
  <si>
    <t>Στήλη9511</t>
  </si>
  <si>
    <t>Στήλη9512</t>
  </si>
  <si>
    <t>Στήλη9513</t>
  </si>
  <si>
    <t>Στήλη9514</t>
  </si>
  <si>
    <t>Στήλη9515</t>
  </si>
  <si>
    <t>Στήλη9516</t>
  </si>
  <si>
    <t>Στήλη9517</t>
  </si>
  <si>
    <t>Στήλη9518</t>
  </si>
  <si>
    <t>Στήλη9519</t>
  </si>
  <si>
    <t>Στήλη9520</t>
  </si>
  <si>
    <t>Στήλη9521</t>
  </si>
  <si>
    <t>Στήλη9522</t>
  </si>
  <si>
    <t>Στήλη9523</t>
  </si>
  <si>
    <t>Στήλη9524</t>
  </si>
  <si>
    <t>Στήλη9525</t>
  </si>
  <si>
    <t>Στήλη9526</t>
  </si>
  <si>
    <t>Στήλη9527</t>
  </si>
  <si>
    <t>Στήλη9528</t>
  </si>
  <si>
    <t>Στήλη9529</t>
  </si>
  <si>
    <t>Στήλη9530</t>
  </si>
  <si>
    <t>Στήλη9531</t>
  </si>
  <si>
    <t>Στήλη9532</t>
  </si>
  <si>
    <t>Στήλη9533</t>
  </si>
  <si>
    <t>Στήλη9534</t>
  </si>
  <si>
    <t>Στήλη9535</t>
  </si>
  <si>
    <t>Στήλη9536</t>
  </si>
  <si>
    <t>Στήλη9537</t>
  </si>
  <si>
    <t>Στήλη9538</t>
  </si>
  <si>
    <t>Στήλη9539</t>
  </si>
  <si>
    <t>Στήλη9540</t>
  </si>
  <si>
    <t>Στήλη9541</t>
  </si>
  <si>
    <t>Στήλη9542</t>
  </si>
  <si>
    <t>Στήλη9543</t>
  </si>
  <si>
    <t>Στήλη9544</t>
  </si>
  <si>
    <t>Στήλη9545</t>
  </si>
  <si>
    <t>Στήλη9546</t>
  </si>
  <si>
    <t>Στήλη9547</t>
  </si>
  <si>
    <t>Στήλη9548</t>
  </si>
  <si>
    <t>Στήλη9549</t>
  </si>
  <si>
    <t>Στήλη9550</t>
  </si>
  <si>
    <t>Στήλη9551</t>
  </si>
  <si>
    <t>Στήλη9552</t>
  </si>
  <si>
    <t>Στήλη9553</t>
  </si>
  <si>
    <t>Στήλη9554</t>
  </si>
  <si>
    <t>Στήλη9555</t>
  </si>
  <si>
    <t>Στήλη9556</t>
  </si>
  <si>
    <t>Στήλη9557</t>
  </si>
  <si>
    <t>Στήλη9558</t>
  </si>
  <si>
    <t>Στήλη9559</t>
  </si>
  <si>
    <t>Στήλη9560</t>
  </si>
  <si>
    <t>Στήλη9561</t>
  </si>
  <si>
    <t>Στήλη9562</t>
  </si>
  <si>
    <t>Στήλη9563</t>
  </si>
  <si>
    <t>Στήλη9564</t>
  </si>
  <si>
    <t>Στήλη9565</t>
  </si>
  <si>
    <t>Στήλη9566</t>
  </si>
  <si>
    <t>Στήλη9567</t>
  </si>
  <si>
    <t>Στήλη9568</t>
  </si>
  <si>
    <t>Στήλη9569</t>
  </si>
  <si>
    <t>Στήλη9570</t>
  </si>
  <si>
    <t>Στήλη9571</t>
  </si>
  <si>
    <t>Στήλη9572</t>
  </si>
  <si>
    <t>Στήλη9573</t>
  </si>
  <si>
    <t>Στήλη9574</t>
  </si>
  <si>
    <t>Στήλη9575</t>
  </si>
  <si>
    <t>Στήλη9576</t>
  </si>
  <si>
    <t>Στήλη9577</t>
  </si>
  <si>
    <t>Στήλη9578</t>
  </si>
  <si>
    <t>Στήλη9579</t>
  </si>
  <si>
    <t>Στήλη9580</t>
  </si>
  <si>
    <t>Στήλη9581</t>
  </si>
  <si>
    <t>Στήλη9582</t>
  </si>
  <si>
    <t>Στήλη9583</t>
  </si>
  <si>
    <t>Στήλη9584</t>
  </si>
  <si>
    <t>Στήλη9585</t>
  </si>
  <si>
    <t>Στήλη9586</t>
  </si>
  <si>
    <t>Στήλη9587</t>
  </si>
  <si>
    <t>Στήλη9588</t>
  </si>
  <si>
    <t>Στήλη9589</t>
  </si>
  <si>
    <t>Στήλη9590</t>
  </si>
  <si>
    <t>Στήλη9591</t>
  </si>
  <si>
    <t>Στήλη9592</t>
  </si>
  <si>
    <t>Στήλη9593</t>
  </si>
  <si>
    <t>Στήλη9594</t>
  </si>
  <si>
    <t>Στήλη9595</t>
  </si>
  <si>
    <t>Στήλη9596</t>
  </si>
  <si>
    <t>Στήλη9597</t>
  </si>
  <si>
    <t>Στήλη9598</t>
  </si>
  <si>
    <t>Στήλη9599</t>
  </si>
  <si>
    <t>Στήλη9600</t>
  </si>
  <si>
    <t>Στήλη9601</t>
  </si>
  <si>
    <t>Στήλη9602</t>
  </si>
  <si>
    <t>Στήλη9603</t>
  </si>
  <si>
    <t>Στήλη9604</t>
  </si>
  <si>
    <t>Στήλη9605</t>
  </si>
  <si>
    <t>Στήλη9606</t>
  </si>
  <si>
    <t>Στήλη9607</t>
  </si>
  <si>
    <t>Στήλη9608</t>
  </si>
  <si>
    <t>Στήλη9609</t>
  </si>
  <si>
    <t>Στήλη9610</t>
  </si>
  <si>
    <t>Στήλη9611</t>
  </si>
  <si>
    <t>Στήλη9612</t>
  </si>
  <si>
    <t>Στήλη9613</t>
  </si>
  <si>
    <t>Στήλη9614</t>
  </si>
  <si>
    <t>Στήλη9615</t>
  </si>
  <si>
    <t>Στήλη9616</t>
  </si>
  <si>
    <t>Στήλη9617</t>
  </si>
  <si>
    <t>Στήλη9618</t>
  </si>
  <si>
    <t>Στήλη9619</t>
  </si>
  <si>
    <t>Στήλη9620</t>
  </si>
  <si>
    <t>Στήλη9621</t>
  </si>
  <si>
    <t>Στήλη9622</t>
  </si>
  <si>
    <t>Στήλη9623</t>
  </si>
  <si>
    <t>Στήλη9624</t>
  </si>
  <si>
    <t>Στήλη9625</t>
  </si>
  <si>
    <t>Στήλη9626</t>
  </si>
  <si>
    <t>Στήλη9627</t>
  </si>
  <si>
    <t>Στήλη9628</t>
  </si>
  <si>
    <t>Στήλη9629</t>
  </si>
  <si>
    <t>Στήλη9630</t>
  </si>
  <si>
    <t>Στήλη9631</t>
  </si>
  <si>
    <t>Στήλη9632</t>
  </si>
  <si>
    <t>Στήλη9633</t>
  </si>
  <si>
    <t>Στήλη9634</t>
  </si>
  <si>
    <t>Στήλη9635</t>
  </si>
  <si>
    <t>Στήλη9636</t>
  </si>
  <si>
    <t>Στήλη9637</t>
  </si>
  <si>
    <t>Στήλη9638</t>
  </si>
  <si>
    <t>Στήλη9639</t>
  </si>
  <si>
    <t>Στήλη9640</t>
  </si>
  <si>
    <t>Στήλη9641</t>
  </si>
  <si>
    <t>Στήλη9642</t>
  </si>
  <si>
    <t>Στήλη9643</t>
  </si>
  <si>
    <t>Στήλη9644</t>
  </si>
  <si>
    <t>Στήλη9645</t>
  </si>
  <si>
    <t>Στήλη9646</t>
  </si>
  <si>
    <t>Στήλη9647</t>
  </si>
  <si>
    <t>Στήλη9648</t>
  </si>
  <si>
    <t>Στήλη9649</t>
  </si>
  <si>
    <t>Στήλη9650</t>
  </si>
  <si>
    <t>Στήλη9651</t>
  </si>
  <si>
    <t>Στήλη9652</t>
  </si>
  <si>
    <t>Στήλη9653</t>
  </si>
  <si>
    <t>Στήλη9654</t>
  </si>
  <si>
    <t>Στήλη9655</t>
  </si>
  <si>
    <t>Στήλη9656</t>
  </si>
  <si>
    <t>Στήλη9657</t>
  </si>
  <si>
    <t>Στήλη9658</t>
  </si>
  <si>
    <t>Στήλη9659</t>
  </si>
  <si>
    <t>Στήλη9660</t>
  </si>
  <si>
    <t>Στήλη9661</t>
  </si>
  <si>
    <t>Στήλη9662</t>
  </si>
  <si>
    <t>Στήλη9663</t>
  </si>
  <si>
    <t>Στήλη9664</t>
  </si>
  <si>
    <t>Στήλη9665</t>
  </si>
  <si>
    <t>Στήλη9666</t>
  </si>
  <si>
    <t>Στήλη9667</t>
  </si>
  <si>
    <t>Στήλη9668</t>
  </si>
  <si>
    <t>Στήλη9669</t>
  </si>
  <si>
    <t>Στήλη9670</t>
  </si>
  <si>
    <t>Στήλη9671</t>
  </si>
  <si>
    <t>Στήλη9672</t>
  </si>
  <si>
    <t>Στήλη9673</t>
  </si>
  <si>
    <t>Στήλη9674</t>
  </si>
  <si>
    <t>Στήλη9675</t>
  </si>
  <si>
    <t>Στήλη9676</t>
  </si>
  <si>
    <t>Στήλη9677</t>
  </si>
  <si>
    <t>Στήλη9678</t>
  </si>
  <si>
    <t>Στήλη9679</t>
  </si>
  <si>
    <t>Στήλη9680</t>
  </si>
  <si>
    <t>Στήλη9681</t>
  </si>
  <si>
    <t>Στήλη9682</t>
  </si>
  <si>
    <t>Στήλη9683</t>
  </si>
  <si>
    <t>Στήλη9684</t>
  </si>
  <si>
    <t>Στήλη9685</t>
  </si>
  <si>
    <t>Στήλη9686</t>
  </si>
  <si>
    <t>Στήλη9687</t>
  </si>
  <si>
    <t>Στήλη9688</t>
  </si>
  <si>
    <t>Στήλη9689</t>
  </si>
  <si>
    <t>Στήλη9690</t>
  </si>
  <si>
    <t>Στήλη9691</t>
  </si>
  <si>
    <t>Στήλη9692</t>
  </si>
  <si>
    <t>Στήλη9693</t>
  </si>
  <si>
    <t>Στήλη9694</t>
  </si>
  <si>
    <t>Στήλη9695</t>
  </si>
  <si>
    <t>Στήλη9696</t>
  </si>
  <si>
    <t>Στήλη9697</t>
  </si>
  <si>
    <t>Στήλη9698</t>
  </si>
  <si>
    <t>Στήλη9699</t>
  </si>
  <si>
    <t>Στήλη9700</t>
  </si>
  <si>
    <t>Στήλη9701</t>
  </si>
  <si>
    <t>Στήλη9702</t>
  </si>
  <si>
    <t>Στήλη9703</t>
  </si>
  <si>
    <t>Στήλη9704</t>
  </si>
  <si>
    <t>Στήλη9705</t>
  </si>
  <si>
    <t>Στήλη9706</t>
  </si>
  <si>
    <t>Στήλη9707</t>
  </si>
  <si>
    <t>Στήλη9708</t>
  </si>
  <si>
    <t>Στήλη9709</t>
  </si>
  <si>
    <t>Στήλη9710</t>
  </si>
  <si>
    <t>Στήλη9711</t>
  </si>
  <si>
    <t>Στήλη9712</t>
  </si>
  <si>
    <t>Στήλη9713</t>
  </si>
  <si>
    <t>Στήλη9714</t>
  </si>
  <si>
    <t>Στήλη9715</t>
  </si>
  <si>
    <t>Στήλη9716</t>
  </si>
  <si>
    <t>Στήλη9717</t>
  </si>
  <si>
    <t>Στήλη9718</t>
  </si>
  <si>
    <t>Στήλη9719</t>
  </si>
  <si>
    <t>Στήλη9720</t>
  </si>
  <si>
    <t>Στήλη9721</t>
  </si>
  <si>
    <t>Στήλη9722</t>
  </si>
  <si>
    <t>Στήλη9723</t>
  </si>
  <si>
    <t>Στήλη9724</t>
  </si>
  <si>
    <t>Στήλη9725</t>
  </si>
  <si>
    <t>Στήλη9726</t>
  </si>
  <si>
    <t>Στήλη9727</t>
  </si>
  <si>
    <t>Στήλη9728</t>
  </si>
  <si>
    <t>Στήλη9729</t>
  </si>
  <si>
    <t>Στήλη9730</t>
  </si>
  <si>
    <t>Στήλη9731</t>
  </si>
  <si>
    <t>Στήλη9732</t>
  </si>
  <si>
    <t>Στήλη9733</t>
  </si>
  <si>
    <t>Στήλη9734</t>
  </si>
  <si>
    <t>Στήλη9735</t>
  </si>
  <si>
    <t>Στήλη9736</t>
  </si>
  <si>
    <t>Στήλη9737</t>
  </si>
  <si>
    <t>Στήλη9738</t>
  </si>
  <si>
    <t>Στήλη9739</t>
  </si>
  <si>
    <t>Στήλη9740</t>
  </si>
  <si>
    <t>Στήλη9741</t>
  </si>
  <si>
    <t>Στήλη9742</t>
  </si>
  <si>
    <t>Στήλη9743</t>
  </si>
  <si>
    <t>Στήλη9744</t>
  </si>
  <si>
    <t>Στήλη9745</t>
  </si>
  <si>
    <t>Στήλη9746</t>
  </si>
  <si>
    <t>Στήλη9747</t>
  </si>
  <si>
    <t>Στήλη9748</t>
  </si>
  <si>
    <t>Στήλη9749</t>
  </si>
  <si>
    <t>Στήλη9750</t>
  </si>
  <si>
    <t>Στήλη9751</t>
  </si>
  <si>
    <t>Στήλη9752</t>
  </si>
  <si>
    <t>Στήλη9753</t>
  </si>
  <si>
    <t>Στήλη9754</t>
  </si>
  <si>
    <t>Στήλη9755</t>
  </si>
  <si>
    <t>Στήλη9756</t>
  </si>
  <si>
    <t>Στήλη9757</t>
  </si>
  <si>
    <t>Στήλη9758</t>
  </si>
  <si>
    <t>Στήλη9759</t>
  </si>
  <si>
    <t>Στήλη9760</t>
  </si>
  <si>
    <t>Στήλη9761</t>
  </si>
  <si>
    <t>Στήλη9762</t>
  </si>
  <si>
    <t>Στήλη9763</t>
  </si>
  <si>
    <t>Στήλη9764</t>
  </si>
  <si>
    <t>Στήλη9765</t>
  </si>
  <si>
    <t>Στήλη9766</t>
  </si>
  <si>
    <t>Στήλη9767</t>
  </si>
  <si>
    <t>Στήλη9768</t>
  </si>
  <si>
    <t>Στήλη9769</t>
  </si>
  <si>
    <t>Στήλη9770</t>
  </si>
  <si>
    <t>Στήλη9771</t>
  </si>
  <si>
    <t>Στήλη9772</t>
  </si>
  <si>
    <t>Στήλη9773</t>
  </si>
  <si>
    <t>Στήλη9774</t>
  </si>
  <si>
    <t>Στήλη9775</t>
  </si>
  <si>
    <t>Στήλη9776</t>
  </si>
  <si>
    <t>Στήλη9777</t>
  </si>
  <si>
    <t>Στήλη9778</t>
  </si>
  <si>
    <t>Στήλη9779</t>
  </si>
  <si>
    <t>Στήλη9780</t>
  </si>
  <si>
    <t>Στήλη9781</t>
  </si>
  <si>
    <t>Στήλη9782</t>
  </si>
  <si>
    <t>Στήλη9783</t>
  </si>
  <si>
    <t>Στήλη9784</t>
  </si>
  <si>
    <t>Στήλη9785</t>
  </si>
  <si>
    <t>Στήλη9786</t>
  </si>
  <si>
    <t>Στήλη9787</t>
  </si>
  <si>
    <t>Στήλη9788</t>
  </si>
  <si>
    <t>Στήλη9789</t>
  </si>
  <si>
    <t>Στήλη9790</t>
  </si>
  <si>
    <t>Στήλη9791</t>
  </si>
  <si>
    <t>Στήλη9792</t>
  </si>
  <si>
    <t>Στήλη9793</t>
  </si>
  <si>
    <t>Στήλη9794</t>
  </si>
  <si>
    <t>Στήλη9795</t>
  </si>
  <si>
    <t>Στήλη9796</t>
  </si>
  <si>
    <t>Στήλη9797</t>
  </si>
  <si>
    <t>Στήλη9798</t>
  </si>
  <si>
    <t>Στήλη9799</t>
  </si>
  <si>
    <t>Στήλη9800</t>
  </si>
  <si>
    <t>Στήλη9801</t>
  </si>
  <si>
    <t>Στήλη9802</t>
  </si>
  <si>
    <t>Στήλη9803</t>
  </si>
  <si>
    <t>Στήλη9804</t>
  </si>
  <si>
    <t>Στήλη9805</t>
  </si>
  <si>
    <t>Στήλη9806</t>
  </si>
  <si>
    <t>Στήλη9807</t>
  </si>
  <si>
    <t>Στήλη9808</t>
  </si>
  <si>
    <t>Στήλη9809</t>
  </si>
  <si>
    <t>Στήλη9810</t>
  </si>
  <si>
    <t>Στήλη9811</t>
  </si>
  <si>
    <t>Στήλη9812</t>
  </si>
  <si>
    <t>Στήλη9813</t>
  </si>
  <si>
    <t>Στήλη9814</t>
  </si>
  <si>
    <t>Στήλη9815</t>
  </si>
  <si>
    <t>Στήλη9816</t>
  </si>
  <si>
    <t>Στήλη9817</t>
  </si>
  <si>
    <t>Στήλη9818</t>
  </si>
  <si>
    <t>Στήλη9819</t>
  </si>
  <si>
    <t>Στήλη9820</t>
  </si>
  <si>
    <t>Στήλη9821</t>
  </si>
  <si>
    <t>Στήλη9822</t>
  </si>
  <si>
    <t>Στήλη9823</t>
  </si>
  <si>
    <t>Στήλη9824</t>
  </si>
  <si>
    <t>Στήλη9825</t>
  </si>
  <si>
    <t>Στήλη9826</t>
  </si>
  <si>
    <t>Στήλη9827</t>
  </si>
  <si>
    <t>Στήλη9828</t>
  </si>
  <si>
    <t>Στήλη9829</t>
  </si>
  <si>
    <t>Στήλη9830</t>
  </si>
  <si>
    <t>Στήλη9831</t>
  </si>
  <si>
    <t>Στήλη9832</t>
  </si>
  <si>
    <t>Στήλη9833</t>
  </si>
  <si>
    <t>Στήλη9834</t>
  </si>
  <si>
    <t>Στήλη9835</t>
  </si>
  <si>
    <t>Στήλη9836</t>
  </si>
  <si>
    <t>Στήλη9837</t>
  </si>
  <si>
    <t>Στήλη9838</t>
  </si>
  <si>
    <t>Στήλη9839</t>
  </si>
  <si>
    <t>Στήλη9840</t>
  </si>
  <si>
    <t>Στήλη9841</t>
  </si>
  <si>
    <t>Στήλη9842</t>
  </si>
  <si>
    <t>Στήλη9843</t>
  </si>
  <si>
    <t>Στήλη9844</t>
  </si>
  <si>
    <t>Στήλη9845</t>
  </si>
  <si>
    <t>Στήλη9846</t>
  </si>
  <si>
    <t>Στήλη9847</t>
  </si>
  <si>
    <t>Στήλη9848</t>
  </si>
  <si>
    <t>Στήλη9849</t>
  </si>
  <si>
    <t>Στήλη9850</t>
  </si>
  <si>
    <t>Στήλη9851</t>
  </si>
  <si>
    <t>Στήλη9852</t>
  </si>
  <si>
    <t>Στήλη9853</t>
  </si>
  <si>
    <t>Στήλη9854</t>
  </si>
  <si>
    <t>Στήλη9855</t>
  </si>
  <si>
    <t>Στήλη9856</t>
  </si>
  <si>
    <t>Στήλη9857</t>
  </si>
  <si>
    <t>Στήλη9858</t>
  </si>
  <si>
    <t>Στήλη9859</t>
  </si>
  <si>
    <t>Στήλη9860</t>
  </si>
  <si>
    <t>Στήλη9861</t>
  </si>
  <si>
    <t>Στήλη9862</t>
  </si>
  <si>
    <t>Στήλη9863</t>
  </si>
  <si>
    <t>Στήλη9864</t>
  </si>
  <si>
    <t>Στήλη9865</t>
  </si>
  <si>
    <t>Στήλη9866</t>
  </si>
  <si>
    <t>Στήλη9867</t>
  </si>
  <si>
    <t>Στήλη9868</t>
  </si>
  <si>
    <t>Στήλη9869</t>
  </si>
  <si>
    <t>Στήλη9870</t>
  </si>
  <si>
    <t>Στήλη9871</t>
  </si>
  <si>
    <t>Στήλη9872</t>
  </si>
  <si>
    <t>Στήλη9873</t>
  </si>
  <si>
    <t>Στήλη9874</t>
  </si>
  <si>
    <t>Στήλη9875</t>
  </si>
  <si>
    <t>Στήλη9876</t>
  </si>
  <si>
    <t>Στήλη9877</t>
  </si>
  <si>
    <t>Στήλη9878</t>
  </si>
  <si>
    <t>Στήλη9879</t>
  </si>
  <si>
    <t>Στήλη9880</t>
  </si>
  <si>
    <t>Στήλη9881</t>
  </si>
  <si>
    <t>Στήλη9882</t>
  </si>
  <si>
    <t>Στήλη9883</t>
  </si>
  <si>
    <t>Στήλη9884</t>
  </si>
  <si>
    <t>Στήλη9885</t>
  </si>
  <si>
    <t>Στήλη9886</t>
  </si>
  <si>
    <t>Στήλη9887</t>
  </si>
  <si>
    <t>Στήλη9888</t>
  </si>
  <si>
    <t>Στήλη9889</t>
  </si>
  <si>
    <t>Στήλη9890</t>
  </si>
  <si>
    <t>Στήλη9891</t>
  </si>
  <si>
    <t>Στήλη9892</t>
  </si>
  <si>
    <t>Στήλη9893</t>
  </si>
  <si>
    <t>Στήλη9894</t>
  </si>
  <si>
    <t>Στήλη9895</t>
  </si>
  <si>
    <t>Στήλη9896</t>
  </si>
  <si>
    <t>Στήλη9897</t>
  </si>
  <si>
    <t>Στήλη9898</t>
  </si>
  <si>
    <t>Στήλη9899</t>
  </si>
  <si>
    <t>Στήλη9900</t>
  </si>
  <si>
    <t>Στήλη9901</t>
  </si>
  <si>
    <t>Στήλη9902</t>
  </si>
  <si>
    <t>Στήλη9903</t>
  </si>
  <si>
    <t>Στήλη9904</t>
  </si>
  <si>
    <t>Στήλη9905</t>
  </si>
  <si>
    <t>Στήλη9906</t>
  </si>
  <si>
    <t>Στήλη9907</t>
  </si>
  <si>
    <t>Στήλη9908</t>
  </si>
  <si>
    <t>Στήλη9909</t>
  </si>
  <si>
    <t>Στήλη9910</t>
  </si>
  <si>
    <t>Στήλη9911</t>
  </si>
  <si>
    <t>Στήλη9912</t>
  </si>
  <si>
    <t>Στήλη9913</t>
  </si>
  <si>
    <t>Στήλη9914</t>
  </si>
  <si>
    <t>Στήλη9915</t>
  </si>
  <si>
    <t>Στήλη9916</t>
  </si>
  <si>
    <t>Στήλη9917</t>
  </si>
  <si>
    <t>Στήλη9918</t>
  </si>
  <si>
    <t>Στήλη9919</t>
  </si>
  <si>
    <t>Στήλη9920</t>
  </si>
  <si>
    <t>Στήλη9921</t>
  </si>
  <si>
    <t>Στήλη9922</t>
  </si>
  <si>
    <t>Στήλη9923</t>
  </si>
  <si>
    <t>Στήλη9924</t>
  </si>
  <si>
    <t>Στήλη9925</t>
  </si>
  <si>
    <t>Στήλη9926</t>
  </si>
  <si>
    <t>Στήλη9927</t>
  </si>
  <si>
    <t>Στήλη9928</t>
  </si>
  <si>
    <t>Στήλη9929</t>
  </si>
  <si>
    <t>Στήλη9930</t>
  </si>
  <si>
    <t>Στήλη9931</t>
  </si>
  <si>
    <t>Στήλη9932</t>
  </si>
  <si>
    <t>Στήλη9933</t>
  </si>
  <si>
    <t>Στήλη9934</t>
  </si>
  <si>
    <t>Στήλη9935</t>
  </si>
  <si>
    <t>Στήλη9936</t>
  </si>
  <si>
    <t>Στήλη9937</t>
  </si>
  <si>
    <t>Στήλη9938</t>
  </si>
  <si>
    <t>Στήλη9939</t>
  </si>
  <si>
    <t>Στήλη9940</t>
  </si>
  <si>
    <t>Στήλη9941</t>
  </si>
  <si>
    <t>Στήλη9942</t>
  </si>
  <si>
    <t>Στήλη9943</t>
  </si>
  <si>
    <t>Στήλη9944</t>
  </si>
  <si>
    <t>Στήλη9945</t>
  </si>
  <si>
    <t>Στήλη9946</t>
  </si>
  <si>
    <t>Στήλη9947</t>
  </si>
  <si>
    <t>Στήλη9948</t>
  </si>
  <si>
    <t>Στήλη9949</t>
  </si>
  <si>
    <t>Στήλη9950</t>
  </si>
  <si>
    <t>Στήλη9951</t>
  </si>
  <si>
    <t>Στήλη9952</t>
  </si>
  <si>
    <t>Στήλη9953</t>
  </si>
  <si>
    <t>Στήλη9954</t>
  </si>
  <si>
    <t>Στήλη9955</t>
  </si>
  <si>
    <t>Στήλη9956</t>
  </si>
  <si>
    <t>Στήλη9957</t>
  </si>
  <si>
    <t>Στήλη9958</t>
  </si>
  <si>
    <t>Στήλη9959</t>
  </si>
  <si>
    <t>Στήλη9960</t>
  </si>
  <si>
    <t>Στήλη9961</t>
  </si>
  <si>
    <t>Στήλη9962</t>
  </si>
  <si>
    <t>Στήλη9963</t>
  </si>
  <si>
    <t>Στήλη9964</t>
  </si>
  <si>
    <t>Στήλη9965</t>
  </si>
  <si>
    <t>Στήλη9966</t>
  </si>
  <si>
    <t>Στήλη9967</t>
  </si>
  <si>
    <t>Στήλη9968</t>
  </si>
  <si>
    <t>Στήλη9969</t>
  </si>
  <si>
    <t>Στήλη9970</t>
  </si>
  <si>
    <t>Στήλη9971</t>
  </si>
  <si>
    <t>Στήλη9972</t>
  </si>
  <si>
    <t>Στήλη9973</t>
  </si>
  <si>
    <t>Στήλη9974</t>
  </si>
  <si>
    <t>Στήλη9975</t>
  </si>
  <si>
    <t>Στήλη9976</t>
  </si>
  <si>
    <t>Στήλη9977</t>
  </si>
  <si>
    <t>Στήλη9978</t>
  </si>
  <si>
    <t>Στήλη9979</t>
  </si>
  <si>
    <t>Στήλη9980</t>
  </si>
  <si>
    <t>Στήλη9981</t>
  </si>
  <si>
    <t>Στήλη9982</t>
  </si>
  <si>
    <t>Στήλη9983</t>
  </si>
  <si>
    <t>Στήλη9984</t>
  </si>
  <si>
    <t>Στήλη9985</t>
  </si>
  <si>
    <t>Στήλη9986</t>
  </si>
  <si>
    <t>Στήλη9987</t>
  </si>
  <si>
    <t>Στήλη9988</t>
  </si>
  <si>
    <t>Στήλη9989</t>
  </si>
  <si>
    <t>Στήλη9990</t>
  </si>
  <si>
    <t>Στήλη9991</t>
  </si>
  <si>
    <t>Στήλη9992</t>
  </si>
  <si>
    <t>Στήλη9993</t>
  </si>
  <si>
    <t>Στήλη9994</t>
  </si>
  <si>
    <t>Στήλη9995</t>
  </si>
  <si>
    <t>Στήλη9996</t>
  </si>
  <si>
    <t>Στήλη9997</t>
  </si>
  <si>
    <t>Στήλη9998</t>
  </si>
  <si>
    <t>Στήλη9999</t>
  </si>
  <si>
    <t>Στήλη10000</t>
  </si>
  <si>
    <t>Στήλη10001</t>
  </si>
  <si>
    <t>Στήλη10002</t>
  </si>
  <si>
    <t>Στήλη10003</t>
  </si>
  <si>
    <t>Στήλη10004</t>
  </si>
  <si>
    <t>Στήλη10005</t>
  </si>
  <si>
    <t>Στήλη10006</t>
  </si>
  <si>
    <t>Στήλη10007</t>
  </si>
  <si>
    <t>Στήλη10008</t>
  </si>
  <si>
    <t>Στήλη10009</t>
  </si>
  <si>
    <t>Στήλη10010</t>
  </si>
  <si>
    <t>Στήλη10011</t>
  </si>
  <si>
    <t>Στήλη10012</t>
  </si>
  <si>
    <t>Στήλη10013</t>
  </si>
  <si>
    <t>Στήλη10014</t>
  </si>
  <si>
    <t>Στήλη10015</t>
  </si>
  <si>
    <t>Στήλη10016</t>
  </si>
  <si>
    <t>Στήλη10017</t>
  </si>
  <si>
    <t>Στήλη10018</t>
  </si>
  <si>
    <t>Στήλη10019</t>
  </si>
  <si>
    <t>Στήλη10020</t>
  </si>
  <si>
    <t>Στήλη10021</t>
  </si>
  <si>
    <t>Στήλη10022</t>
  </si>
  <si>
    <t>Στήλη10023</t>
  </si>
  <si>
    <t>Στήλη10024</t>
  </si>
  <si>
    <t>Στήλη10025</t>
  </si>
  <si>
    <t>Στήλη10026</t>
  </si>
  <si>
    <t>Στήλη10027</t>
  </si>
  <si>
    <t>Στήλη10028</t>
  </si>
  <si>
    <t>Στήλη10029</t>
  </si>
  <si>
    <t>Στήλη10030</t>
  </si>
  <si>
    <t>Στήλη10031</t>
  </si>
  <si>
    <t>Στήλη10032</t>
  </si>
  <si>
    <t>Στήλη10033</t>
  </si>
  <si>
    <t>Στήλη10034</t>
  </si>
  <si>
    <t>Στήλη10035</t>
  </si>
  <si>
    <t>Στήλη10036</t>
  </si>
  <si>
    <t>Στήλη10037</t>
  </si>
  <si>
    <t>Στήλη10038</t>
  </si>
  <si>
    <t>Στήλη10039</t>
  </si>
  <si>
    <t>Στήλη10040</t>
  </si>
  <si>
    <t>Στήλη10041</t>
  </si>
  <si>
    <t>Στήλη10042</t>
  </si>
  <si>
    <t>Στήλη10043</t>
  </si>
  <si>
    <t>Στήλη10044</t>
  </si>
  <si>
    <t>Στήλη10045</t>
  </si>
  <si>
    <t>Στήλη10046</t>
  </si>
  <si>
    <t>Στήλη10047</t>
  </si>
  <si>
    <t>Στήλη10048</t>
  </si>
  <si>
    <t>Στήλη10049</t>
  </si>
  <si>
    <t>Στήλη10050</t>
  </si>
  <si>
    <t>Στήλη10051</t>
  </si>
  <si>
    <t>Στήλη10052</t>
  </si>
  <si>
    <t>Στήλη10053</t>
  </si>
  <si>
    <t>Στήλη10054</t>
  </si>
  <si>
    <t>Στήλη10055</t>
  </si>
  <si>
    <t>Στήλη10056</t>
  </si>
  <si>
    <t>Στήλη10057</t>
  </si>
  <si>
    <t>Στήλη10058</t>
  </si>
  <si>
    <t>Στήλη10059</t>
  </si>
  <si>
    <t>Στήλη10060</t>
  </si>
  <si>
    <t>Στήλη10061</t>
  </si>
  <si>
    <t>Στήλη10062</t>
  </si>
  <si>
    <t>Στήλη10063</t>
  </si>
  <si>
    <t>Στήλη10064</t>
  </si>
  <si>
    <t>Στήλη10065</t>
  </si>
  <si>
    <t>Στήλη10066</t>
  </si>
  <si>
    <t>Στήλη10067</t>
  </si>
  <si>
    <t>Στήλη10068</t>
  </si>
  <si>
    <t>Στήλη10069</t>
  </si>
  <si>
    <t>Στήλη10070</t>
  </si>
  <si>
    <t>Στήλη10071</t>
  </si>
  <si>
    <t>Στήλη10072</t>
  </si>
  <si>
    <t>Στήλη10073</t>
  </si>
  <si>
    <t>Στήλη10074</t>
  </si>
  <si>
    <t>Στήλη10075</t>
  </si>
  <si>
    <t>Στήλη10076</t>
  </si>
  <si>
    <t>Στήλη10077</t>
  </si>
  <si>
    <t>Στήλη10078</t>
  </si>
  <si>
    <t>Στήλη10079</t>
  </si>
  <si>
    <t>Στήλη10080</t>
  </si>
  <si>
    <t>Στήλη10081</t>
  </si>
  <si>
    <t>Στήλη10082</t>
  </si>
  <si>
    <t>Στήλη10083</t>
  </si>
  <si>
    <t>Στήλη10084</t>
  </si>
  <si>
    <t>Στήλη10085</t>
  </si>
  <si>
    <t>Στήλη10086</t>
  </si>
  <si>
    <t>Στήλη10087</t>
  </si>
  <si>
    <t>Στήλη10088</t>
  </si>
  <si>
    <t>Στήλη10089</t>
  </si>
  <si>
    <t>Στήλη10090</t>
  </si>
  <si>
    <t>Στήλη10091</t>
  </si>
  <si>
    <t>Στήλη10092</t>
  </si>
  <si>
    <t>Στήλη10093</t>
  </si>
  <si>
    <t>Στήλη10094</t>
  </si>
  <si>
    <t>Στήλη10095</t>
  </si>
  <si>
    <t>Στήλη10096</t>
  </si>
  <si>
    <t>Στήλη10097</t>
  </si>
  <si>
    <t>Στήλη10098</t>
  </si>
  <si>
    <t>Στήλη10099</t>
  </si>
  <si>
    <t>Στήλη10100</t>
  </si>
  <si>
    <t>Στήλη10101</t>
  </si>
  <si>
    <t>Στήλη10102</t>
  </si>
  <si>
    <t>Στήλη10103</t>
  </si>
  <si>
    <t>Στήλη10104</t>
  </si>
  <si>
    <t>Στήλη10105</t>
  </si>
  <si>
    <t>Στήλη10106</t>
  </si>
  <si>
    <t>Στήλη10107</t>
  </si>
  <si>
    <t>Στήλη10108</t>
  </si>
  <si>
    <t>Στήλη10109</t>
  </si>
  <si>
    <t>Στήλη10110</t>
  </si>
  <si>
    <t>Στήλη10111</t>
  </si>
  <si>
    <t>Στήλη10112</t>
  </si>
  <si>
    <t>Στήλη10113</t>
  </si>
  <si>
    <t>Στήλη10114</t>
  </si>
  <si>
    <t>Στήλη10115</t>
  </si>
  <si>
    <t>Στήλη10116</t>
  </si>
  <si>
    <t>Στήλη10117</t>
  </si>
  <si>
    <t>Στήλη10118</t>
  </si>
  <si>
    <t>Στήλη10119</t>
  </si>
  <si>
    <t>Στήλη10120</t>
  </si>
  <si>
    <t>Στήλη10121</t>
  </si>
  <si>
    <t>Στήλη10122</t>
  </si>
  <si>
    <t>Στήλη10123</t>
  </si>
  <si>
    <t>Στήλη10124</t>
  </si>
  <si>
    <t>Στήλη10125</t>
  </si>
  <si>
    <t>Στήλη10126</t>
  </si>
  <si>
    <t>Στήλη10127</t>
  </si>
  <si>
    <t>Στήλη10128</t>
  </si>
  <si>
    <t>Στήλη10129</t>
  </si>
  <si>
    <t>Στήλη10130</t>
  </si>
  <si>
    <t>Στήλη10131</t>
  </si>
  <si>
    <t>Στήλη10132</t>
  </si>
  <si>
    <t>Στήλη10133</t>
  </si>
  <si>
    <t>Στήλη10134</t>
  </si>
  <si>
    <t>Στήλη10135</t>
  </si>
  <si>
    <t>Στήλη10136</t>
  </si>
  <si>
    <t>Στήλη10137</t>
  </si>
  <si>
    <t>Στήλη10138</t>
  </si>
  <si>
    <t>Στήλη10139</t>
  </si>
  <si>
    <t>Στήλη10140</t>
  </si>
  <si>
    <t>Στήλη10141</t>
  </si>
  <si>
    <t>Στήλη10142</t>
  </si>
  <si>
    <t>Στήλη10143</t>
  </si>
  <si>
    <t>Στήλη10144</t>
  </si>
  <si>
    <t>Στήλη10145</t>
  </si>
  <si>
    <t>Στήλη10146</t>
  </si>
  <si>
    <t>Στήλη10147</t>
  </si>
  <si>
    <t>Στήλη10148</t>
  </si>
  <si>
    <t>Στήλη10149</t>
  </si>
  <si>
    <t>Στήλη10150</t>
  </si>
  <si>
    <t>Στήλη10151</t>
  </si>
  <si>
    <t>Στήλη10152</t>
  </si>
  <si>
    <t>Στήλη10153</t>
  </si>
  <si>
    <t>Στήλη10154</t>
  </si>
  <si>
    <t>Στήλη10155</t>
  </si>
  <si>
    <t>Στήλη10156</t>
  </si>
  <si>
    <t>Στήλη10157</t>
  </si>
  <si>
    <t>Στήλη10158</t>
  </si>
  <si>
    <t>Στήλη10159</t>
  </si>
  <si>
    <t>Στήλη10160</t>
  </si>
  <si>
    <t>Στήλη10161</t>
  </si>
  <si>
    <t>Στήλη10162</t>
  </si>
  <si>
    <t>Στήλη10163</t>
  </si>
  <si>
    <t>Στήλη10164</t>
  </si>
  <si>
    <t>Στήλη10165</t>
  </si>
  <si>
    <t>Στήλη10166</t>
  </si>
  <si>
    <t>Στήλη10167</t>
  </si>
  <si>
    <t>Στήλη10168</t>
  </si>
  <si>
    <t>Στήλη10169</t>
  </si>
  <si>
    <t>Στήλη10170</t>
  </si>
  <si>
    <t>Στήλη10171</t>
  </si>
  <si>
    <t>Στήλη10172</t>
  </si>
  <si>
    <t>Στήλη10173</t>
  </si>
  <si>
    <t>Στήλη10174</t>
  </si>
  <si>
    <t>Στήλη10175</t>
  </si>
  <si>
    <t>Στήλη10176</t>
  </si>
  <si>
    <t>Στήλη10177</t>
  </si>
  <si>
    <t>Στήλη10178</t>
  </si>
  <si>
    <t>Στήλη10179</t>
  </si>
  <si>
    <t>Στήλη10180</t>
  </si>
  <si>
    <t>Στήλη10181</t>
  </si>
  <si>
    <t>Στήλη10182</t>
  </si>
  <si>
    <t>Στήλη10183</t>
  </si>
  <si>
    <t>Στήλη10184</t>
  </si>
  <si>
    <t>Στήλη10185</t>
  </si>
  <si>
    <t>Στήλη10186</t>
  </si>
  <si>
    <t>Στήλη10187</t>
  </si>
  <si>
    <t>Στήλη10188</t>
  </si>
  <si>
    <t>Στήλη10189</t>
  </si>
  <si>
    <t>Στήλη10190</t>
  </si>
  <si>
    <t>Στήλη10191</t>
  </si>
  <si>
    <t>Στήλη10192</t>
  </si>
  <si>
    <t>Στήλη10193</t>
  </si>
  <si>
    <t>Στήλη10194</t>
  </si>
  <si>
    <t>Στήλη10195</t>
  </si>
  <si>
    <t>Στήλη10196</t>
  </si>
  <si>
    <t>Στήλη10197</t>
  </si>
  <si>
    <t>Στήλη10198</t>
  </si>
  <si>
    <t>Στήλη10199</t>
  </si>
  <si>
    <t>Στήλη10200</t>
  </si>
  <si>
    <t>Στήλη10201</t>
  </si>
  <si>
    <t>Στήλη10202</t>
  </si>
  <si>
    <t>Στήλη10203</t>
  </si>
  <si>
    <t>Στήλη10204</t>
  </si>
  <si>
    <t>Στήλη10205</t>
  </si>
  <si>
    <t>Στήλη10206</t>
  </si>
  <si>
    <t>Στήλη10207</t>
  </si>
  <si>
    <t>Στήλη10208</t>
  </si>
  <si>
    <t>Στήλη10209</t>
  </si>
  <si>
    <t>Στήλη10210</t>
  </si>
  <si>
    <t>Στήλη10211</t>
  </si>
  <si>
    <t>Στήλη10212</t>
  </si>
  <si>
    <t>Στήλη10213</t>
  </si>
  <si>
    <t>Στήλη10214</t>
  </si>
  <si>
    <t>Στήλη10215</t>
  </si>
  <si>
    <t>Στήλη10216</t>
  </si>
  <si>
    <t>Στήλη10217</t>
  </si>
  <si>
    <t>Στήλη10218</t>
  </si>
  <si>
    <t>Στήλη10219</t>
  </si>
  <si>
    <t>Στήλη10220</t>
  </si>
  <si>
    <t>Στήλη10221</t>
  </si>
  <si>
    <t>Στήλη10222</t>
  </si>
  <si>
    <t>Στήλη10223</t>
  </si>
  <si>
    <t>Στήλη10224</t>
  </si>
  <si>
    <t>Στήλη10225</t>
  </si>
  <si>
    <t>Στήλη10226</t>
  </si>
  <si>
    <t>Στήλη10227</t>
  </si>
  <si>
    <t>Στήλη10228</t>
  </si>
  <si>
    <t>Στήλη10229</t>
  </si>
  <si>
    <t>Στήλη10230</t>
  </si>
  <si>
    <t>Στήλη10231</t>
  </si>
  <si>
    <t>Στήλη10232</t>
  </si>
  <si>
    <t>Στήλη10233</t>
  </si>
  <si>
    <t>Στήλη10234</t>
  </si>
  <si>
    <t>Στήλη10235</t>
  </si>
  <si>
    <t>Στήλη10236</t>
  </si>
  <si>
    <t>Στήλη10237</t>
  </si>
  <si>
    <t>Στήλη10238</t>
  </si>
  <si>
    <t>Στήλη10239</t>
  </si>
  <si>
    <t>Στήλη10240</t>
  </si>
  <si>
    <t>Στήλη10241</t>
  </si>
  <si>
    <t>Στήλη10242</t>
  </si>
  <si>
    <t>Στήλη10243</t>
  </si>
  <si>
    <t>Στήλη10244</t>
  </si>
  <si>
    <t>Στήλη10245</t>
  </si>
  <si>
    <t>Στήλη10246</t>
  </si>
  <si>
    <t>Στήλη10247</t>
  </si>
  <si>
    <t>Στήλη10248</t>
  </si>
  <si>
    <t>Στήλη10249</t>
  </si>
  <si>
    <t>Στήλη10250</t>
  </si>
  <si>
    <t>Στήλη10251</t>
  </si>
  <si>
    <t>Στήλη10252</t>
  </si>
  <si>
    <t>Στήλη10253</t>
  </si>
  <si>
    <t>Στήλη10254</t>
  </si>
  <si>
    <t>Στήλη10255</t>
  </si>
  <si>
    <t>Στήλη10256</t>
  </si>
  <si>
    <t>Στήλη10257</t>
  </si>
  <si>
    <t>Στήλη10258</t>
  </si>
  <si>
    <t>Στήλη10259</t>
  </si>
  <si>
    <t>Στήλη10260</t>
  </si>
  <si>
    <t>Στήλη10261</t>
  </si>
  <si>
    <t>Στήλη10262</t>
  </si>
  <si>
    <t>Στήλη10263</t>
  </si>
  <si>
    <t>Στήλη10264</t>
  </si>
  <si>
    <t>Στήλη10265</t>
  </si>
  <si>
    <t>Στήλη10266</t>
  </si>
  <si>
    <t>Στήλη10267</t>
  </si>
  <si>
    <t>Στήλη10268</t>
  </si>
  <si>
    <t>Στήλη10269</t>
  </si>
  <si>
    <t>Στήλη10270</t>
  </si>
  <si>
    <t>Στήλη10271</t>
  </si>
  <si>
    <t>Στήλη10272</t>
  </si>
  <si>
    <t>Στήλη10273</t>
  </si>
  <si>
    <t>Στήλη10274</t>
  </si>
  <si>
    <t>Στήλη10275</t>
  </si>
  <si>
    <t>Στήλη10276</t>
  </si>
  <si>
    <t>Στήλη10277</t>
  </si>
  <si>
    <t>Στήλη10278</t>
  </si>
  <si>
    <t>Στήλη10279</t>
  </si>
  <si>
    <t>Στήλη10280</t>
  </si>
  <si>
    <t>Στήλη10281</t>
  </si>
  <si>
    <t>Στήλη10282</t>
  </si>
  <si>
    <t>Στήλη10283</t>
  </si>
  <si>
    <t>Στήλη10284</t>
  </si>
  <si>
    <t>Στήλη10285</t>
  </si>
  <si>
    <t>Στήλη10286</t>
  </si>
  <si>
    <t>Στήλη10287</t>
  </si>
  <si>
    <t>Στήλη10288</t>
  </si>
  <si>
    <t>Στήλη10289</t>
  </si>
  <si>
    <t>Στήλη10290</t>
  </si>
  <si>
    <t>Στήλη10291</t>
  </si>
  <si>
    <t>Στήλη10292</t>
  </si>
  <si>
    <t>Στήλη10293</t>
  </si>
  <si>
    <t>Στήλη10294</t>
  </si>
  <si>
    <t>Στήλη10295</t>
  </si>
  <si>
    <t>Στήλη10296</t>
  </si>
  <si>
    <t>Στήλη10297</t>
  </si>
  <si>
    <t>Στήλη10298</t>
  </si>
  <si>
    <t>Στήλη10299</t>
  </si>
  <si>
    <t>Στήλη10300</t>
  </si>
  <si>
    <t>Στήλη10301</t>
  </si>
  <si>
    <t>Στήλη10302</t>
  </si>
  <si>
    <t>Στήλη10303</t>
  </si>
  <si>
    <t>Στήλη10304</t>
  </si>
  <si>
    <t>Στήλη10305</t>
  </si>
  <si>
    <t>Στήλη10306</t>
  </si>
  <si>
    <t>Στήλη10307</t>
  </si>
  <si>
    <t>Στήλη10308</t>
  </si>
  <si>
    <t>Στήλη10309</t>
  </si>
  <si>
    <t>Στήλη10310</t>
  </si>
  <si>
    <t>Στήλη10311</t>
  </si>
  <si>
    <t>Στήλη10312</t>
  </si>
  <si>
    <t>Στήλη10313</t>
  </si>
  <si>
    <t>Στήλη10314</t>
  </si>
  <si>
    <t>Στήλη10315</t>
  </si>
  <si>
    <t>Στήλη10316</t>
  </si>
  <si>
    <t>Στήλη10317</t>
  </si>
  <si>
    <t>Στήλη10318</t>
  </si>
  <si>
    <t>Στήλη10319</t>
  </si>
  <si>
    <t>Στήλη10320</t>
  </si>
  <si>
    <t>Στήλη10321</t>
  </si>
  <si>
    <t>Στήλη10322</t>
  </si>
  <si>
    <t>Στήλη10323</t>
  </si>
  <si>
    <t>Στήλη10324</t>
  </si>
  <si>
    <t>Στήλη10325</t>
  </si>
  <si>
    <t>Στήλη10326</t>
  </si>
  <si>
    <t>Στήλη10327</t>
  </si>
  <si>
    <t>Στήλη10328</t>
  </si>
  <si>
    <t>Στήλη10329</t>
  </si>
  <si>
    <t>Στήλη10330</t>
  </si>
  <si>
    <t>Στήλη10331</t>
  </si>
  <si>
    <t>Στήλη10332</t>
  </si>
  <si>
    <t>Στήλη10333</t>
  </si>
  <si>
    <t>Στήλη10334</t>
  </si>
  <si>
    <t>Στήλη10335</t>
  </si>
  <si>
    <t>Στήλη10336</t>
  </si>
  <si>
    <t>Στήλη10337</t>
  </si>
  <si>
    <t>Στήλη10338</t>
  </si>
  <si>
    <t>Στήλη10339</t>
  </si>
  <si>
    <t>Στήλη10340</t>
  </si>
  <si>
    <t>Στήλη10341</t>
  </si>
  <si>
    <t>Στήλη10342</t>
  </si>
  <si>
    <t>Στήλη10343</t>
  </si>
  <si>
    <t>Στήλη10344</t>
  </si>
  <si>
    <t>Στήλη10345</t>
  </si>
  <si>
    <t>Στήλη10346</t>
  </si>
  <si>
    <t>Στήλη10347</t>
  </si>
  <si>
    <t>Στήλη10348</t>
  </si>
  <si>
    <t>Στήλη10349</t>
  </si>
  <si>
    <t>Στήλη10350</t>
  </si>
  <si>
    <t>Στήλη10351</t>
  </si>
  <si>
    <t>Στήλη10352</t>
  </si>
  <si>
    <t>Στήλη10353</t>
  </si>
  <si>
    <t>Στήλη10354</t>
  </si>
  <si>
    <t>Στήλη10355</t>
  </si>
  <si>
    <t>Στήλη10356</t>
  </si>
  <si>
    <t>Στήλη10357</t>
  </si>
  <si>
    <t>Στήλη10358</t>
  </si>
  <si>
    <t>Στήλη10359</t>
  </si>
  <si>
    <t>Στήλη10360</t>
  </si>
  <si>
    <t>Στήλη10361</t>
  </si>
  <si>
    <t>Στήλη10362</t>
  </si>
  <si>
    <t>Στήλη10363</t>
  </si>
  <si>
    <t>Στήλη10364</t>
  </si>
  <si>
    <t>Στήλη10365</t>
  </si>
  <si>
    <t>Στήλη10366</t>
  </si>
  <si>
    <t>Στήλη10367</t>
  </si>
  <si>
    <t>Στήλη10368</t>
  </si>
  <si>
    <t>Στήλη10369</t>
  </si>
  <si>
    <t>Στήλη10370</t>
  </si>
  <si>
    <t>Στήλη10371</t>
  </si>
  <si>
    <t>Στήλη10372</t>
  </si>
  <si>
    <t>Στήλη10373</t>
  </si>
  <si>
    <t>Στήλη10374</t>
  </si>
  <si>
    <t>Στήλη10375</t>
  </si>
  <si>
    <t>Στήλη10376</t>
  </si>
  <si>
    <t>Στήλη10377</t>
  </si>
  <si>
    <t>Στήλη10378</t>
  </si>
  <si>
    <t>Στήλη10379</t>
  </si>
  <si>
    <t>Στήλη10380</t>
  </si>
  <si>
    <t>Στήλη10381</t>
  </si>
  <si>
    <t>Στήλη10382</t>
  </si>
  <si>
    <t>Στήλη10383</t>
  </si>
  <si>
    <t>Στήλη10384</t>
  </si>
  <si>
    <t>Στήλη10385</t>
  </si>
  <si>
    <t>Στήλη10386</t>
  </si>
  <si>
    <t>Στήλη10387</t>
  </si>
  <si>
    <t>Στήλη10388</t>
  </si>
  <si>
    <t>Στήλη10389</t>
  </si>
  <si>
    <t>Στήλη10390</t>
  </si>
  <si>
    <t>Στήλη10391</t>
  </si>
  <si>
    <t>Στήλη10392</t>
  </si>
  <si>
    <t>Στήλη10393</t>
  </si>
  <si>
    <t>Στήλη10394</t>
  </si>
  <si>
    <t>Στήλη10395</t>
  </si>
  <si>
    <t>Στήλη10396</t>
  </si>
  <si>
    <t>Στήλη10397</t>
  </si>
  <si>
    <t>Στήλη10398</t>
  </si>
  <si>
    <t>Στήλη10399</t>
  </si>
  <si>
    <t>Στήλη10400</t>
  </si>
  <si>
    <t>Στήλη10401</t>
  </si>
  <si>
    <t>Στήλη10402</t>
  </si>
  <si>
    <t>Στήλη10403</t>
  </si>
  <si>
    <t>Στήλη10404</t>
  </si>
  <si>
    <t>Στήλη10405</t>
  </si>
  <si>
    <t>Στήλη10406</t>
  </si>
  <si>
    <t>Στήλη10407</t>
  </si>
  <si>
    <t>Στήλη10408</t>
  </si>
  <si>
    <t>Στήλη10409</t>
  </si>
  <si>
    <t>Στήλη10410</t>
  </si>
  <si>
    <t>Στήλη10411</t>
  </si>
  <si>
    <t>Στήλη10412</t>
  </si>
  <si>
    <t>Στήλη10413</t>
  </si>
  <si>
    <t>Στήλη10414</t>
  </si>
  <si>
    <t>Στήλη10415</t>
  </si>
  <si>
    <t>Στήλη10416</t>
  </si>
  <si>
    <t>Στήλη10417</t>
  </si>
  <si>
    <t>Στήλη10418</t>
  </si>
  <si>
    <t>Στήλη10419</t>
  </si>
  <si>
    <t>Στήλη10420</t>
  </si>
  <si>
    <t>Στήλη10421</t>
  </si>
  <si>
    <t>Στήλη10422</t>
  </si>
  <si>
    <t>Στήλη10423</t>
  </si>
  <si>
    <t>Στήλη10424</t>
  </si>
  <si>
    <t>Στήλη10425</t>
  </si>
  <si>
    <t>Στήλη10426</t>
  </si>
  <si>
    <t>Στήλη10427</t>
  </si>
  <si>
    <t>Στήλη10428</t>
  </si>
  <si>
    <t>Στήλη10429</t>
  </si>
  <si>
    <t>Στήλη10430</t>
  </si>
  <si>
    <t>Στήλη10431</t>
  </si>
  <si>
    <t>Στήλη10432</t>
  </si>
  <si>
    <t>Στήλη10433</t>
  </si>
  <si>
    <t>Στήλη10434</t>
  </si>
  <si>
    <t>Στήλη10435</t>
  </si>
  <si>
    <t>Στήλη10436</t>
  </si>
  <si>
    <t>Στήλη10437</t>
  </si>
  <si>
    <t>Στήλη10438</t>
  </si>
  <si>
    <t>Στήλη10439</t>
  </si>
  <si>
    <t>Στήλη10440</t>
  </si>
  <si>
    <t>Στήλη10441</t>
  </si>
  <si>
    <t>Στήλη10442</t>
  </si>
  <si>
    <t>Στήλη10443</t>
  </si>
  <si>
    <t>Στήλη10444</t>
  </si>
  <si>
    <t>Στήλη10445</t>
  </si>
  <si>
    <t>Στήλη10446</t>
  </si>
  <si>
    <t>Στήλη10447</t>
  </si>
  <si>
    <t>Στήλη10448</t>
  </si>
  <si>
    <t>Στήλη10449</t>
  </si>
  <si>
    <t>Στήλη10450</t>
  </si>
  <si>
    <t>Στήλη10451</t>
  </si>
  <si>
    <t>Στήλη10452</t>
  </si>
  <si>
    <t>Στήλη10453</t>
  </si>
  <si>
    <t>Στήλη10454</t>
  </si>
  <si>
    <t>Στήλη10455</t>
  </si>
  <si>
    <t>Στήλη10456</t>
  </si>
  <si>
    <t>Στήλη10457</t>
  </si>
  <si>
    <t>Στήλη10458</t>
  </si>
  <si>
    <t>Στήλη10459</t>
  </si>
  <si>
    <t>Στήλη10460</t>
  </si>
  <si>
    <t>Στήλη10461</t>
  </si>
  <si>
    <t>Στήλη10462</t>
  </si>
  <si>
    <t>Στήλη10463</t>
  </si>
  <si>
    <t>Στήλη10464</t>
  </si>
  <si>
    <t>Στήλη10465</t>
  </si>
  <si>
    <t>Στήλη10466</t>
  </si>
  <si>
    <t>Στήλη10467</t>
  </si>
  <si>
    <t>Στήλη10468</t>
  </si>
  <si>
    <t>Στήλη10469</t>
  </si>
  <si>
    <t>Στήλη10470</t>
  </si>
  <si>
    <t>Στήλη10471</t>
  </si>
  <si>
    <t>Στήλη10472</t>
  </si>
  <si>
    <t>Στήλη10473</t>
  </si>
  <si>
    <t>Στήλη10474</t>
  </si>
  <si>
    <t>Στήλη10475</t>
  </si>
  <si>
    <t>Στήλη10476</t>
  </si>
  <si>
    <t>Στήλη10477</t>
  </si>
  <si>
    <t>Στήλη10478</t>
  </si>
  <si>
    <t>Στήλη10479</t>
  </si>
  <si>
    <t>Στήλη10480</t>
  </si>
  <si>
    <t>Στήλη10481</t>
  </si>
  <si>
    <t>Στήλη10482</t>
  </si>
  <si>
    <t>Στήλη10483</t>
  </si>
  <si>
    <t>Στήλη10484</t>
  </si>
  <si>
    <t>Στήλη10485</t>
  </si>
  <si>
    <t>Στήλη10486</t>
  </si>
  <si>
    <t>Στήλη10487</t>
  </si>
  <si>
    <t>Στήλη10488</t>
  </si>
  <si>
    <t>Στήλη10489</t>
  </si>
  <si>
    <t>Στήλη10490</t>
  </si>
  <si>
    <t>Στήλη10491</t>
  </si>
  <si>
    <t>Στήλη10492</t>
  </si>
  <si>
    <t>Στήλη10493</t>
  </si>
  <si>
    <t>Στήλη10494</t>
  </si>
  <si>
    <t>Στήλη10495</t>
  </si>
  <si>
    <t>Στήλη10496</t>
  </si>
  <si>
    <t>Στήλη10497</t>
  </si>
  <si>
    <t>Στήλη10498</t>
  </si>
  <si>
    <t>Στήλη10499</t>
  </si>
  <si>
    <t>Στήλη10500</t>
  </si>
  <si>
    <t>Στήλη10501</t>
  </si>
  <si>
    <t>Στήλη10502</t>
  </si>
  <si>
    <t>Στήλη10503</t>
  </si>
  <si>
    <t>Στήλη10504</t>
  </si>
  <si>
    <t>Στήλη10505</t>
  </si>
  <si>
    <t>Στήλη10506</t>
  </si>
  <si>
    <t>Στήλη10507</t>
  </si>
  <si>
    <t>Στήλη10508</t>
  </si>
  <si>
    <t>Στήλη10509</t>
  </si>
  <si>
    <t>Στήλη10510</t>
  </si>
  <si>
    <t>Στήλη10511</t>
  </si>
  <si>
    <t>Στήλη10512</t>
  </si>
  <si>
    <t>Στήλη10513</t>
  </si>
  <si>
    <t>Στήλη10514</t>
  </si>
  <si>
    <t>Στήλη10515</t>
  </si>
  <si>
    <t>Στήλη10516</t>
  </si>
  <si>
    <t>Στήλη10517</t>
  </si>
  <si>
    <t>Στήλη10518</t>
  </si>
  <si>
    <t>Στήλη10519</t>
  </si>
  <si>
    <t>Στήλη10520</t>
  </si>
  <si>
    <t>Στήλη10521</t>
  </si>
  <si>
    <t>Στήλη10522</t>
  </si>
  <si>
    <t>Στήλη10523</t>
  </si>
  <si>
    <t>Στήλη10524</t>
  </si>
  <si>
    <t>Στήλη10525</t>
  </si>
  <si>
    <t>Στήλη10526</t>
  </si>
  <si>
    <t>Στήλη10527</t>
  </si>
  <si>
    <t>Στήλη10528</t>
  </si>
  <si>
    <t>Στήλη10529</t>
  </si>
  <si>
    <t>Στήλη10530</t>
  </si>
  <si>
    <t>Στήλη10531</t>
  </si>
  <si>
    <t>Στήλη10532</t>
  </si>
  <si>
    <t>Στήλη10533</t>
  </si>
  <si>
    <t>Στήλη10534</t>
  </si>
  <si>
    <t>Στήλη10535</t>
  </si>
  <si>
    <t>Στήλη10536</t>
  </si>
  <si>
    <t>Στήλη10537</t>
  </si>
  <si>
    <t>Στήλη10538</t>
  </si>
  <si>
    <t>Στήλη10539</t>
  </si>
  <si>
    <t>Στήλη10540</t>
  </si>
  <si>
    <t>Στήλη10541</t>
  </si>
  <si>
    <t>Στήλη10542</t>
  </si>
  <si>
    <t>Στήλη10543</t>
  </si>
  <si>
    <t>Στήλη10544</t>
  </si>
  <si>
    <t>Στήλη10545</t>
  </si>
  <si>
    <t>Στήλη10546</t>
  </si>
  <si>
    <t>Στήλη10547</t>
  </si>
  <si>
    <t>Στήλη10548</t>
  </si>
  <si>
    <t>Στήλη10549</t>
  </si>
  <si>
    <t>Στήλη10550</t>
  </si>
  <si>
    <t>Στήλη10551</t>
  </si>
  <si>
    <t>Στήλη10552</t>
  </si>
  <si>
    <t>Στήλη10553</t>
  </si>
  <si>
    <t>Στήλη10554</t>
  </si>
  <si>
    <t>Στήλη10555</t>
  </si>
  <si>
    <t>Στήλη10556</t>
  </si>
  <si>
    <t>Στήλη10557</t>
  </si>
  <si>
    <t>Στήλη10558</t>
  </si>
  <si>
    <t>Στήλη10559</t>
  </si>
  <si>
    <t>Στήλη10560</t>
  </si>
  <si>
    <t>Στήλη10561</t>
  </si>
  <si>
    <t>Στήλη10562</t>
  </si>
  <si>
    <t>Στήλη10563</t>
  </si>
  <si>
    <t>Στήλη10564</t>
  </si>
  <si>
    <t>Στήλη10565</t>
  </si>
  <si>
    <t>Στήλη10566</t>
  </si>
  <si>
    <t>Στήλη10567</t>
  </si>
  <si>
    <t>Στήλη10568</t>
  </si>
  <si>
    <t>Στήλη10569</t>
  </si>
  <si>
    <t>Στήλη10570</t>
  </si>
  <si>
    <t>Στήλη10571</t>
  </si>
  <si>
    <t>Στήλη10572</t>
  </si>
  <si>
    <t>Στήλη10573</t>
  </si>
  <si>
    <t>Στήλη10574</t>
  </si>
  <si>
    <t>Στήλη10575</t>
  </si>
  <si>
    <t>Στήλη10576</t>
  </si>
  <si>
    <t>Στήλη10577</t>
  </si>
  <si>
    <t>Στήλη10578</t>
  </si>
  <si>
    <t>Στήλη10579</t>
  </si>
  <si>
    <t>Στήλη10580</t>
  </si>
  <si>
    <t>Στήλη10581</t>
  </si>
  <si>
    <t>Στήλη10582</t>
  </si>
  <si>
    <t>Στήλη10583</t>
  </si>
  <si>
    <t>Στήλη10584</t>
  </si>
  <si>
    <t>Στήλη10585</t>
  </si>
  <si>
    <t>Στήλη10586</t>
  </si>
  <si>
    <t>Στήλη10587</t>
  </si>
  <si>
    <t>Στήλη10588</t>
  </si>
  <si>
    <t>Στήλη10589</t>
  </si>
  <si>
    <t>Στήλη10590</t>
  </si>
  <si>
    <t>Στήλη10591</t>
  </si>
  <si>
    <t>Στήλη10592</t>
  </si>
  <si>
    <t>Στήλη10593</t>
  </si>
  <si>
    <t>Στήλη10594</t>
  </si>
  <si>
    <t>Στήλη10595</t>
  </si>
  <si>
    <t>Στήλη10596</t>
  </si>
  <si>
    <t>Στήλη10597</t>
  </si>
  <si>
    <t>Στήλη10598</t>
  </si>
  <si>
    <t>Στήλη10599</t>
  </si>
  <si>
    <t>Στήλη10600</t>
  </si>
  <si>
    <t>Στήλη10601</t>
  </si>
  <si>
    <t>Στήλη10602</t>
  </si>
  <si>
    <t>Στήλη10603</t>
  </si>
  <si>
    <t>Στήλη10604</t>
  </si>
  <si>
    <t>Στήλη10605</t>
  </si>
  <si>
    <t>Στήλη10606</t>
  </si>
  <si>
    <t>Στήλη10607</t>
  </si>
  <si>
    <t>Στήλη10608</t>
  </si>
  <si>
    <t>Στήλη10609</t>
  </si>
  <si>
    <t>Στήλη10610</t>
  </si>
  <si>
    <t>Στήλη10611</t>
  </si>
  <si>
    <t>Στήλη10612</t>
  </si>
  <si>
    <t>Στήλη10613</t>
  </si>
  <si>
    <t>Στήλη10614</t>
  </si>
  <si>
    <t>Στήλη10615</t>
  </si>
  <si>
    <t>Στήλη10616</t>
  </si>
  <si>
    <t>Στήλη10617</t>
  </si>
  <si>
    <t>Στήλη10618</t>
  </si>
  <si>
    <t>Στήλη10619</t>
  </si>
  <si>
    <t>Στήλη10620</t>
  </si>
  <si>
    <t>Στήλη10621</t>
  </si>
  <si>
    <t>Στήλη10622</t>
  </si>
  <si>
    <t>Στήλη10623</t>
  </si>
  <si>
    <t>Στήλη10624</t>
  </si>
  <si>
    <t>Στήλη10625</t>
  </si>
  <si>
    <t>Στήλη10626</t>
  </si>
  <si>
    <t>Στήλη10627</t>
  </si>
  <si>
    <t>Στήλη10628</t>
  </si>
  <si>
    <t>Στήλη10629</t>
  </si>
  <si>
    <t>Στήλη10630</t>
  </si>
  <si>
    <t>Στήλη10631</t>
  </si>
  <si>
    <t>Στήλη10632</t>
  </si>
  <si>
    <t>Στήλη10633</t>
  </si>
  <si>
    <t>Στήλη10634</t>
  </si>
  <si>
    <t>Στήλη10635</t>
  </si>
  <si>
    <t>Στήλη10636</t>
  </si>
  <si>
    <t>Στήλη10637</t>
  </si>
  <si>
    <t>Στήλη10638</t>
  </si>
  <si>
    <t>Στήλη10639</t>
  </si>
  <si>
    <t>Στήλη10640</t>
  </si>
  <si>
    <t>Στήλη10641</t>
  </si>
  <si>
    <t>Στήλη10642</t>
  </si>
  <si>
    <t>Στήλη10643</t>
  </si>
  <si>
    <t>Στήλη10644</t>
  </si>
  <si>
    <t>Στήλη10645</t>
  </si>
  <si>
    <t>Στήλη10646</t>
  </si>
  <si>
    <t>Στήλη10647</t>
  </si>
  <si>
    <t>Στήλη10648</t>
  </si>
  <si>
    <t>Στήλη10649</t>
  </si>
  <si>
    <t>Στήλη10650</t>
  </si>
  <si>
    <t>Στήλη10651</t>
  </si>
  <si>
    <t>Στήλη10652</t>
  </si>
  <si>
    <t>Στήλη10653</t>
  </si>
  <si>
    <t>Στήλη10654</t>
  </si>
  <si>
    <t>Στήλη10655</t>
  </si>
  <si>
    <t>Στήλη10656</t>
  </si>
  <si>
    <t>Στήλη10657</t>
  </si>
  <si>
    <t>Στήλη10658</t>
  </si>
  <si>
    <t>Στήλη10659</t>
  </si>
  <si>
    <t>Στήλη10660</t>
  </si>
  <si>
    <t>Στήλη10661</t>
  </si>
  <si>
    <t>Στήλη10662</t>
  </si>
  <si>
    <t>Στήλη10663</t>
  </si>
  <si>
    <t>Στήλη10664</t>
  </si>
  <si>
    <t>Στήλη10665</t>
  </si>
  <si>
    <t>Στήλη10666</t>
  </si>
  <si>
    <t>Στήλη10667</t>
  </si>
  <si>
    <t>Στήλη10668</t>
  </si>
  <si>
    <t>Στήλη10669</t>
  </si>
  <si>
    <t>Στήλη10670</t>
  </si>
  <si>
    <t>Στήλη10671</t>
  </si>
  <si>
    <t>Στήλη10672</t>
  </si>
  <si>
    <t>Στήλη10673</t>
  </si>
  <si>
    <t>Στήλη10674</t>
  </si>
  <si>
    <t>Στήλη10675</t>
  </si>
  <si>
    <t>Στήλη10676</t>
  </si>
  <si>
    <t>Στήλη10677</t>
  </si>
  <si>
    <t>Στήλη10678</t>
  </si>
  <si>
    <t>Στήλη10679</t>
  </si>
  <si>
    <t>Στήλη10680</t>
  </si>
  <si>
    <t>Στήλη10681</t>
  </si>
  <si>
    <t>Στήλη10682</t>
  </si>
  <si>
    <t>Στήλη10683</t>
  </si>
  <si>
    <t>Στήλη10684</t>
  </si>
  <si>
    <t>Στήλη10685</t>
  </si>
  <si>
    <t>Στήλη10686</t>
  </si>
  <si>
    <t>Στήλη10687</t>
  </si>
  <si>
    <t>Στήλη10688</t>
  </si>
  <si>
    <t>Στήλη10689</t>
  </si>
  <si>
    <t>Στήλη10690</t>
  </si>
  <si>
    <t>Στήλη10691</t>
  </si>
  <si>
    <t>Στήλη10692</t>
  </si>
  <si>
    <t>Στήλη10693</t>
  </si>
  <si>
    <t>Στήλη10694</t>
  </si>
  <si>
    <t>Στήλη10695</t>
  </si>
  <si>
    <t>Στήλη10696</t>
  </si>
  <si>
    <t>Στήλη10697</t>
  </si>
  <si>
    <t>Στήλη10698</t>
  </si>
  <si>
    <t>Στήλη10699</t>
  </si>
  <si>
    <t>Στήλη10700</t>
  </si>
  <si>
    <t>Στήλη10701</t>
  </si>
  <si>
    <t>Στήλη10702</t>
  </si>
  <si>
    <t>Στήλη10703</t>
  </si>
  <si>
    <t>Στήλη10704</t>
  </si>
  <si>
    <t>Στήλη10705</t>
  </si>
  <si>
    <t>Στήλη10706</t>
  </si>
  <si>
    <t>Στήλη10707</t>
  </si>
  <si>
    <t>Στήλη10708</t>
  </si>
  <si>
    <t>Στήλη10709</t>
  </si>
  <si>
    <t>Στήλη10710</t>
  </si>
  <si>
    <t>Στήλη10711</t>
  </si>
  <si>
    <t>Στήλη10712</t>
  </si>
  <si>
    <t>Στήλη10713</t>
  </si>
  <si>
    <t>Στήλη10714</t>
  </si>
  <si>
    <t>Στήλη10715</t>
  </si>
  <si>
    <t>Στήλη10716</t>
  </si>
  <si>
    <t>Στήλη10717</t>
  </si>
  <si>
    <t>Στήλη10718</t>
  </si>
  <si>
    <t>Στήλη10719</t>
  </si>
  <si>
    <t>Στήλη10720</t>
  </si>
  <si>
    <t>Στήλη10721</t>
  </si>
  <si>
    <t>Στήλη10722</t>
  </si>
  <si>
    <t>Στήλη10723</t>
  </si>
  <si>
    <t>Στήλη10724</t>
  </si>
  <si>
    <t>Στήλη10725</t>
  </si>
  <si>
    <t>Στήλη10726</t>
  </si>
  <si>
    <t>Στήλη10727</t>
  </si>
  <si>
    <t>Στήλη10728</t>
  </si>
  <si>
    <t>Στήλη10729</t>
  </si>
  <si>
    <t>Στήλη10730</t>
  </si>
  <si>
    <t>Στήλη10731</t>
  </si>
  <si>
    <t>Στήλη10732</t>
  </si>
  <si>
    <t>Στήλη10733</t>
  </si>
  <si>
    <t>Στήλη10734</t>
  </si>
  <si>
    <t>Στήλη10735</t>
  </si>
  <si>
    <t>Στήλη10736</t>
  </si>
  <si>
    <t>Στήλη10737</t>
  </si>
  <si>
    <t>Στήλη10738</t>
  </si>
  <si>
    <t>Στήλη10739</t>
  </si>
  <si>
    <t>Στήλη10740</t>
  </si>
  <si>
    <t>Στήλη10741</t>
  </si>
  <si>
    <t>Στήλη10742</t>
  </si>
  <si>
    <t>Στήλη10743</t>
  </si>
  <si>
    <t>Στήλη10744</t>
  </si>
  <si>
    <t>Στήλη10745</t>
  </si>
  <si>
    <t>Στήλη10746</t>
  </si>
  <si>
    <t>Στήλη10747</t>
  </si>
  <si>
    <t>Στήλη10748</t>
  </si>
  <si>
    <t>Στήλη10749</t>
  </si>
  <si>
    <t>Στήλη10750</t>
  </si>
  <si>
    <t>Στήλη10751</t>
  </si>
  <si>
    <t>Στήλη10752</t>
  </si>
  <si>
    <t>Στήλη10753</t>
  </si>
  <si>
    <t>Στήλη10754</t>
  </si>
  <si>
    <t>Στήλη10755</t>
  </si>
  <si>
    <t>Στήλη10756</t>
  </si>
  <si>
    <t>Στήλη10757</t>
  </si>
  <si>
    <t>Στήλη10758</t>
  </si>
  <si>
    <t>Στήλη10759</t>
  </si>
  <si>
    <t>Στήλη10760</t>
  </si>
  <si>
    <t>Στήλη10761</t>
  </si>
  <si>
    <t>Στήλη10762</t>
  </si>
  <si>
    <t>Στήλη10763</t>
  </si>
  <si>
    <t>Στήλη10764</t>
  </si>
  <si>
    <t>Στήλη10765</t>
  </si>
  <si>
    <t>Στήλη10766</t>
  </si>
  <si>
    <t>Στήλη10767</t>
  </si>
  <si>
    <t>Στήλη10768</t>
  </si>
  <si>
    <t>Στήλη10769</t>
  </si>
  <si>
    <t>Στήλη10770</t>
  </si>
  <si>
    <t>Στήλη10771</t>
  </si>
  <si>
    <t>Στήλη10772</t>
  </si>
  <si>
    <t>Στήλη10773</t>
  </si>
  <si>
    <t>Στήλη10774</t>
  </si>
  <si>
    <t>Στήλη10775</t>
  </si>
  <si>
    <t>Στήλη10776</t>
  </si>
  <si>
    <t>Στήλη10777</t>
  </si>
  <si>
    <t>Στήλη10778</t>
  </si>
  <si>
    <t>Στήλη10779</t>
  </si>
  <si>
    <t>Στήλη10780</t>
  </si>
  <si>
    <t>Στήλη10781</t>
  </si>
  <si>
    <t>Στήλη10782</t>
  </si>
  <si>
    <t>Στήλη10783</t>
  </si>
  <si>
    <t>Στήλη10784</t>
  </si>
  <si>
    <t>Στήλη10785</t>
  </si>
  <si>
    <t>Στήλη10786</t>
  </si>
  <si>
    <t>Στήλη10787</t>
  </si>
  <si>
    <t>Στήλη10788</t>
  </si>
  <si>
    <t>Στήλη10789</t>
  </si>
  <si>
    <t>Στήλη10790</t>
  </si>
  <si>
    <t>Στήλη10791</t>
  </si>
  <si>
    <t>Στήλη10792</t>
  </si>
  <si>
    <t>Στήλη10793</t>
  </si>
  <si>
    <t>Στήλη10794</t>
  </si>
  <si>
    <t>Στήλη10795</t>
  </si>
  <si>
    <t>Στήλη10796</t>
  </si>
  <si>
    <t>Στήλη10797</t>
  </si>
  <si>
    <t>Στήλη10798</t>
  </si>
  <si>
    <t>Στήλη10799</t>
  </si>
  <si>
    <t>Στήλη10800</t>
  </si>
  <si>
    <t>Στήλη10801</t>
  </si>
  <si>
    <t>Στήλη10802</t>
  </si>
  <si>
    <t>Στήλη10803</t>
  </si>
  <si>
    <t>Στήλη10804</t>
  </si>
  <si>
    <t>Στήλη10805</t>
  </si>
  <si>
    <t>Στήλη10806</t>
  </si>
  <si>
    <t>Στήλη10807</t>
  </si>
  <si>
    <t>Στήλη10808</t>
  </si>
  <si>
    <t>Στήλη10809</t>
  </si>
  <si>
    <t>Στήλη10810</t>
  </si>
  <si>
    <t>Στήλη10811</t>
  </si>
  <si>
    <t>Στήλη10812</t>
  </si>
  <si>
    <t>Στήλη10813</t>
  </si>
  <si>
    <t>Στήλη10814</t>
  </si>
  <si>
    <t>Στήλη10815</t>
  </si>
  <si>
    <t>Στήλη10816</t>
  </si>
  <si>
    <t>Στήλη10817</t>
  </si>
  <si>
    <t>Στήλη10818</t>
  </si>
  <si>
    <t>Στήλη10819</t>
  </si>
  <si>
    <t>Στήλη10820</t>
  </si>
  <si>
    <t>Στήλη10821</t>
  </si>
  <si>
    <t>Στήλη10822</t>
  </si>
  <si>
    <t>Στήλη10823</t>
  </si>
  <si>
    <t>Στήλη10824</t>
  </si>
  <si>
    <t>Στήλη10825</t>
  </si>
  <si>
    <t>Στήλη10826</t>
  </si>
  <si>
    <t>Στήλη10827</t>
  </si>
  <si>
    <t>Στήλη10828</t>
  </si>
  <si>
    <t>Στήλη10829</t>
  </si>
  <si>
    <t>Στήλη10830</t>
  </si>
  <si>
    <t>Στήλη10831</t>
  </si>
  <si>
    <t>Στήλη10832</t>
  </si>
  <si>
    <t>Στήλη10833</t>
  </si>
  <si>
    <t>Στήλη10834</t>
  </si>
  <si>
    <t>Στήλη10835</t>
  </si>
  <si>
    <t>Στήλη10836</t>
  </si>
  <si>
    <t>Στήλη10837</t>
  </si>
  <si>
    <t>Στήλη10838</t>
  </si>
  <si>
    <t>Στήλη10839</t>
  </si>
  <si>
    <t>Στήλη10840</t>
  </si>
  <si>
    <t>Στήλη10841</t>
  </si>
  <si>
    <t>Στήλη10842</t>
  </si>
  <si>
    <t>Στήλη10843</t>
  </si>
  <si>
    <t>Στήλη10844</t>
  </si>
  <si>
    <t>Στήλη10845</t>
  </si>
  <si>
    <t>Στήλη10846</t>
  </si>
  <si>
    <t>Στήλη10847</t>
  </si>
  <si>
    <t>Στήλη10848</t>
  </si>
  <si>
    <t>Στήλη10849</t>
  </si>
  <si>
    <t>Στήλη10850</t>
  </si>
  <si>
    <t>Στήλη10851</t>
  </si>
  <si>
    <t>Στήλη10852</t>
  </si>
  <si>
    <t>Στήλη10853</t>
  </si>
  <si>
    <t>Στήλη10854</t>
  </si>
  <si>
    <t>Στήλη10855</t>
  </si>
  <si>
    <t>Στήλη10856</t>
  </si>
  <si>
    <t>Στήλη10857</t>
  </si>
  <si>
    <t>Στήλη10858</t>
  </si>
  <si>
    <t>Στήλη10859</t>
  </si>
  <si>
    <t>Στήλη10860</t>
  </si>
  <si>
    <t>Στήλη10861</t>
  </si>
  <si>
    <t>Στήλη10862</t>
  </si>
  <si>
    <t>Στήλη10863</t>
  </si>
  <si>
    <t>Στήλη10864</t>
  </si>
  <si>
    <t>Στήλη10865</t>
  </si>
  <si>
    <t>Στήλη10866</t>
  </si>
  <si>
    <t>Στήλη10867</t>
  </si>
  <si>
    <t>Στήλη10868</t>
  </si>
  <si>
    <t>Στήλη10869</t>
  </si>
  <si>
    <t>Στήλη10870</t>
  </si>
  <si>
    <t>Στήλη10871</t>
  </si>
  <si>
    <t>Στήλη10872</t>
  </si>
  <si>
    <t>Στήλη10873</t>
  </si>
  <si>
    <t>Στήλη10874</t>
  </si>
  <si>
    <t>Στήλη10875</t>
  </si>
  <si>
    <t>Στήλη10876</t>
  </si>
  <si>
    <t>Στήλη10877</t>
  </si>
  <si>
    <t>Στήλη10878</t>
  </si>
  <si>
    <t>Στήλη10879</t>
  </si>
  <si>
    <t>Στήλη10880</t>
  </si>
  <si>
    <t>Στήλη10881</t>
  </si>
  <si>
    <t>Στήλη10882</t>
  </si>
  <si>
    <t>Στήλη10883</t>
  </si>
  <si>
    <t>Στήλη10884</t>
  </si>
  <si>
    <t>Στήλη10885</t>
  </si>
  <si>
    <t>Στήλη10886</t>
  </si>
  <si>
    <t>Στήλη10887</t>
  </si>
  <si>
    <t>Στήλη10888</t>
  </si>
  <si>
    <t>Στήλη10889</t>
  </si>
  <si>
    <t>Στήλη10890</t>
  </si>
  <si>
    <t>Στήλη10891</t>
  </si>
  <si>
    <t>Στήλη10892</t>
  </si>
  <si>
    <t>Στήλη10893</t>
  </si>
  <si>
    <t>Στήλη10894</t>
  </si>
  <si>
    <t>Στήλη10895</t>
  </si>
  <si>
    <t>Στήλη10896</t>
  </si>
  <si>
    <t>Στήλη10897</t>
  </si>
  <si>
    <t>Στήλη10898</t>
  </si>
  <si>
    <t>Στήλη10899</t>
  </si>
  <si>
    <t>Στήλη10900</t>
  </si>
  <si>
    <t>Στήλη10901</t>
  </si>
  <si>
    <t>Στήλη10902</t>
  </si>
  <si>
    <t>Στήλη10903</t>
  </si>
  <si>
    <t>Στήλη10904</t>
  </si>
  <si>
    <t>Στήλη10905</t>
  </si>
  <si>
    <t>Στήλη10906</t>
  </si>
  <si>
    <t>Στήλη10907</t>
  </si>
  <si>
    <t>Στήλη10908</t>
  </si>
  <si>
    <t>Στήλη10909</t>
  </si>
  <si>
    <t>Στήλη10910</t>
  </si>
  <si>
    <t>Στήλη10911</t>
  </si>
  <si>
    <t>Στήλη10912</t>
  </si>
  <si>
    <t>Στήλη10913</t>
  </si>
  <si>
    <t>Στήλη10914</t>
  </si>
  <si>
    <t>Στήλη10915</t>
  </si>
  <si>
    <t>Στήλη10916</t>
  </si>
  <si>
    <t>Στήλη10917</t>
  </si>
  <si>
    <t>Στήλη10918</t>
  </si>
  <si>
    <t>Στήλη10919</t>
  </si>
  <si>
    <t>Στήλη10920</t>
  </si>
  <si>
    <t>Στήλη10921</t>
  </si>
  <si>
    <t>Στήλη10922</t>
  </si>
  <si>
    <t>Στήλη10923</t>
  </si>
  <si>
    <t>Στήλη10924</t>
  </si>
  <si>
    <t>Στήλη10925</t>
  </si>
  <si>
    <t>Στήλη10926</t>
  </si>
  <si>
    <t>Στήλη10927</t>
  </si>
  <si>
    <t>Στήλη10928</t>
  </si>
  <si>
    <t>Στήλη10929</t>
  </si>
  <si>
    <t>Στήλη10930</t>
  </si>
  <si>
    <t>Στήλη10931</t>
  </si>
  <si>
    <t>Στήλη10932</t>
  </si>
  <si>
    <t>Στήλη10933</t>
  </si>
  <si>
    <t>Στήλη10934</t>
  </si>
  <si>
    <t>Στήλη10935</t>
  </si>
  <si>
    <t>Στήλη10936</t>
  </si>
  <si>
    <t>Στήλη10937</t>
  </si>
  <si>
    <t>Στήλη10938</t>
  </si>
  <si>
    <t>Στήλη10939</t>
  </si>
  <si>
    <t>Στήλη10940</t>
  </si>
  <si>
    <t>Στήλη10941</t>
  </si>
  <si>
    <t>Στήλη10942</t>
  </si>
  <si>
    <t>Στήλη10943</t>
  </si>
  <si>
    <t>Στήλη10944</t>
  </si>
  <si>
    <t>Στήλη10945</t>
  </si>
  <si>
    <t>Στήλη10946</t>
  </si>
  <si>
    <t>Στήλη10947</t>
  </si>
  <si>
    <t>Στήλη10948</t>
  </si>
  <si>
    <t>Στήλη10949</t>
  </si>
  <si>
    <t>Στήλη10950</t>
  </si>
  <si>
    <t>Στήλη10951</t>
  </si>
  <si>
    <t>Στήλη10952</t>
  </si>
  <si>
    <t>Στήλη10953</t>
  </si>
  <si>
    <t>Στήλη10954</t>
  </si>
  <si>
    <t>Στήλη10955</t>
  </si>
  <si>
    <t>Στήλη10956</t>
  </si>
  <si>
    <t>Στήλη10957</t>
  </si>
  <si>
    <t>Στήλη10958</t>
  </si>
  <si>
    <t>Στήλη10959</t>
  </si>
  <si>
    <t>Στήλη10960</t>
  </si>
  <si>
    <t>Στήλη10961</t>
  </si>
  <si>
    <t>Στήλη10962</t>
  </si>
  <si>
    <t>Στήλη10963</t>
  </si>
  <si>
    <t>Στήλη10964</t>
  </si>
  <si>
    <t>Στήλη10965</t>
  </si>
  <si>
    <t>Στήλη10966</t>
  </si>
  <si>
    <t>Στήλη10967</t>
  </si>
  <si>
    <t>Στήλη10968</t>
  </si>
  <si>
    <t>Στήλη10969</t>
  </si>
  <si>
    <t>Στήλη10970</t>
  </si>
  <si>
    <t>Στήλη10971</t>
  </si>
  <si>
    <t>Στήλη10972</t>
  </si>
  <si>
    <t>Στήλη10973</t>
  </si>
  <si>
    <t>Στήλη10974</t>
  </si>
  <si>
    <t>Στήλη10975</t>
  </si>
  <si>
    <t>Στήλη10976</t>
  </si>
  <si>
    <t>Στήλη10977</t>
  </si>
  <si>
    <t>Στήλη10978</t>
  </si>
  <si>
    <t>Στήλη10979</t>
  </si>
  <si>
    <t>Στήλη10980</t>
  </si>
  <si>
    <t>Στήλη10981</t>
  </si>
  <si>
    <t>Στήλη10982</t>
  </si>
  <si>
    <t>Στήλη10983</t>
  </si>
  <si>
    <t>Στήλη10984</t>
  </si>
  <si>
    <t>Στήλη10985</t>
  </si>
  <si>
    <t>Στήλη10986</t>
  </si>
  <si>
    <t>Στήλη10987</t>
  </si>
  <si>
    <t>Στήλη10988</t>
  </si>
  <si>
    <t>Στήλη10989</t>
  </si>
  <si>
    <t>Στήλη10990</t>
  </si>
  <si>
    <t>Στήλη10991</t>
  </si>
  <si>
    <t>Στήλη10992</t>
  </si>
  <si>
    <t>Στήλη10993</t>
  </si>
  <si>
    <t>Στήλη10994</t>
  </si>
  <si>
    <t>Στήλη10995</t>
  </si>
  <si>
    <t>Στήλη10996</t>
  </si>
  <si>
    <t>Στήλη10997</t>
  </si>
  <si>
    <t>Στήλη10998</t>
  </si>
  <si>
    <t>Στήλη10999</t>
  </si>
  <si>
    <t>Στήλη11000</t>
  </si>
  <si>
    <t>Στήλη11001</t>
  </si>
  <si>
    <t>Στήλη11002</t>
  </si>
  <si>
    <t>Στήλη11003</t>
  </si>
  <si>
    <t>Στήλη11004</t>
  </si>
  <si>
    <t>Στήλη11005</t>
  </si>
  <si>
    <t>Στήλη11006</t>
  </si>
  <si>
    <t>Στήλη11007</t>
  </si>
  <si>
    <t>Στήλη11008</t>
  </si>
  <si>
    <t>Στήλη11009</t>
  </si>
  <si>
    <t>Στήλη11010</t>
  </si>
  <si>
    <t>Στήλη11011</t>
  </si>
  <si>
    <t>Στήλη11012</t>
  </si>
  <si>
    <t>Στήλη11013</t>
  </si>
  <si>
    <t>Στήλη11014</t>
  </si>
  <si>
    <t>Στήλη11015</t>
  </si>
  <si>
    <t>Στήλη11016</t>
  </si>
  <si>
    <t>Στήλη11017</t>
  </si>
  <si>
    <t>Στήλη11018</t>
  </si>
  <si>
    <t>Στήλη11019</t>
  </si>
  <si>
    <t>Στήλη11020</t>
  </si>
  <si>
    <t>Στήλη11021</t>
  </si>
  <si>
    <t>Στήλη11022</t>
  </si>
  <si>
    <t>Στήλη11023</t>
  </si>
  <si>
    <t>Στήλη11024</t>
  </si>
  <si>
    <t>Στήλη11025</t>
  </si>
  <si>
    <t>Στήλη11026</t>
  </si>
  <si>
    <t>Στήλη11027</t>
  </si>
  <si>
    <t>Στήλη11028</t>
  </si>
  <si>
    <t>Στήλη11029</t>
  </si>
  <si>
    <t>Στήλη11030</t>
  </si>
  <si>
    <t>Στήλη11031</t>
  </si>
  <si>
    <t>Στήλη11032</t>
  </si>
  <si>
    <t>Στήλη11033</t>
  </si>
  <si>
    <t>Στήλη11034</t>
  </si>
  <si>
    <t>Στήλη11035</t>
  </si>
  <si>
    <t>Στήλη11036</t>
  </si>
  <si>
    <t>Στήλη11037</t>
  </si>
  <si>
    <t>Στήλη11038</t>
  </si>
  <si>
    <t>Στήλη11039</t>
  </si>
  <si>
    <t>Στήλη11040</t>
  </si>
  <si>
    <t>Στήλη11041</t>
  </si>
  <si>
    <t>Στήλη11042</t>
  </si>
  <si>
    <t>Στήλη11043</t>
  </si>
  <si>
    <t>Στήλη11044</t>
  </si>
  <si>
    <t>Στήλη11045</t>
  </si>
  <si>
    <t>Στήλη11046</t>
  </si>
  <si>
    <t>Στήλη11047</t>
  </si>
  <si>
    <t>Στήλη11048</t>
  </si>
  <si>
    <t>Στήλη11049</t>
  </si>
  <si>
    <t>Στήλη11050</t>
  </si>
  <si>
    <t>Στήλη11051</t>
  </si>
  <si>
    <t>Στήλη11052</t>
  </si>
  <si>
    <t>Στήλη11053</t>
  </si>
  <si>
    <t>Στήλη11054</t>
  </si>
  <si>
    <t>Στήλη11055</t>
  </si>
  <si>
    <t>Στήλη11056</t>
  </si>
  <si>
    <t>Στήλη11057</t>
  </si>
  <si>
    <t>Στήλη11058</t>
  </si>
  <si>
    <t>Στήλη11059</t>
  </si>
  <si>
    <t>Στήλη11060</t>
  </si>
  <si>
    <t>Στήλη11061</t>
  </si>
  <si>
    <t>Στήλη11062</t>
  </si>
  <si>
    <t>Στήλη11063</t>
  </si>
  <si>
    <t>Στήλη11064</t>
  </si>
  <si>
    <t>Στήλη11065</t>
  </si>
  <si>
    <t>Στήλη11066</t>
  </si>
  <si>
    <t>Στήλη11067</t>
  </si>
  <si>
    <t>Στήλη11068</t>
  </si>
  <si>
    <t>Στήλη11069</t>
  </si>
  <si>
    <t>Στήλη11070</t>
  </si>
  <si>
    <t>Στήλη11071</t>
  </si>
  <si>
    <t>Στήλη11072</t>
  </si>
  <si>
    <t>Στήλη11073</t>
  </si>
  <si>
    <t>Στήλη11074</t>
  </si>
  <si>
    <t>Στήλη11075</t>
  </si>
  <si>
    <t>Στήλη11076</t>
  </si>
  <si>
    <t>Στήλη11077</t>
  </si>
  <si>
    <t>Στήλη11078</t>
  </si>
  <si>
    <t>Στήλη11079</t>
  </si>
  <si>
    <t>Στήλη11080</t>
  </si>
  <si>
    <t>Στήλη11081</t>
  </si>
  <si>
    <t>Στήλη11082</t>
  </si>
  <si>
    <t>Στήλη11083</t>
  </si>
  <si>
    <t>Στήλη11084</t>
  </si>
  <si>
    <t>Στήλη11085</t>
  </si>
  <si>
    <t>Στήλη11086</t>
  </si>
  <si>
    <t>Στήλη11087</t>
  </si>
  <si>
    <t>Στήλη11088</t>
  </si>
  <si>
    <t>Στήλη11089</t>
  </si>
  <si>
    <t>Στήλη11090</t>
  </si>
  <si>
    <t>Στήλη11091</t>
  </si>
  <si>
    <t>Στήλη11092</t>
  </si>
  <si>
    <t>Στήλη11093</t>
  </si>
  <si>
    <t>Στήλη11094</t>
  </si>
  <si>
    <t>Στήλη11095</t>
  </si>
  <si>
    <t>Στήλη11096</t>
  </si>
  <si>
    <t>Στήλη11097</t>
  </si>
  <si>
    <t>Στήλη11098</t>
  </si>
  <si>
    <t>Στήλη11099</t>
  </si>
  <si>
    <t>Στήλη11100</t>
  </si>
  <si>
    <t>Στήλη11101</t>
  </si>
  <si>
    <t>Στήλη11102</t>
  </si>
  <si>
    <t>Στήλη11103</t>
  </si>
  <si>
    <t>Στήλη11104</t>
  </si>
  <si>
    <t>Στήλη11105</t>
  </si>
  <si>
    <t>Στήλη11106</t>
  </si>
  <si>
    <t>Στήλη11107</t>
  </si>
  <si>
    <t>Στήλη11108</t>
  </si>
  <si>
    <t>Στήλη11109</t>
  </si>
  <si>
    <t>Στήλη11110</t>
  </si>
  <si>
    <t>Στήλη11111</t>
  </si>
  <si>
    <t>Στήλη11112</t>
  </si>
  <si>
    <t>Στήλη11113</t>
  </si>
  <si>
    <t>Στήλη11114</t>
  </si>
  <si>
    <t>Στήλη11115</t>
  </si>
  <si>
    <t>Στήλη11116</t>
  </si>
  <si>
    <t>Στήλη11117</t>
  </si>
  <si>
    <t>Στήλη11118</t>
  </si>
  <si>
    <t>Στήλη11119</t>
  </si>
  <si>
    <t>Στήλη11120</t>
  </si>
  <si>
    <t>Στήλη11121</t>
  </si>
  <si>
    <t>Στήλη11122</t>
  </si>
  <si>
    <t>Στήλη11123</t>
  </si>
  <si>
    <t>Στήλη11124</t>
  </si>
  <si>
    <t>Στήλη11125</t>
  </si>
  <si>
    <t>Στήλη11126</t>
  </si>
  <si>
    <t>Στήλη11127</t>
  </si>
  <si>
    <t>Στήλη11128</t>
  </si>
  <si>
    <t>Στήλη11129</t>
  </si>
  <si>
    <t>Στήλη11130</t>
  </si>
  <si>
    <t>Στήλη11131</t>
  </si>
  <si>
    <t>Στήλη11132</t>
  </si>
  <si>
    <t>Στήλη11133</t>
  </si>
  <si>
    <t>Στήλη11134</t>
  </si>
  <si>
    <t>Στήλη11135</t>
  </si>
  <si>
    <t>Στήλη11136</t>
  </si>
  <si>
    <t>Στήλη11137</t>
  </si>
  <si>
    <t>Στήλη11138</t>
  </si>
  <si>
    <t>Στήλη11139</t>
  </si>
  <si>
    <t>Στήλη11140</t>
  </si>
  <si>
    <t>Στήλη11141</t>
  </si>
  <si>
    <t>Στήλη11142</t>
  </si>
  <si>
    <t>Στήλη11143</t>
  </si>
  <si>
    <t>Στήλη11144</t>
  </si>
  <si>
    <t>Στήλη11145</t>
  </si>
  <si>
    <t>Στήλη11146</t>
  </si>
  <si>
    <t>Στήλη11147</t>
  </si>
  <si>
    <t>Στήλη11148</t>
  </si>
  <si>
    <t>Στήλη11149</t>
  </si>
  <si>
    <t>Στήλη11150</t>
  </si>
  <si>
    <t>Στήλη11151</t>
  </si>
  <si>
    <t>Στήλη11152</t>
  </si>
  <si>
    <t>Στήλη11153</t>
  </si>
  <si>
    <t>Στήλη11154</t>
  </si>
  <si>
    <t>Στήλη11155</t>
  </si>
  <si>
    <t>Στήλη11156</t>
  </si>
  <si>
    <t>Στήλη11157</t>
  </si>
  <si>
    <t>Στήλη11158</t>
  </si>
  <si>
    <t>Στήλη11159</t>
  </si>
  <si>
    <t>Στήλη11160</t>
  </si>
  <si>
    <t>Στήλη11161</t>
  </si>
  <si>
    <t>Στήλη11162</t>
  </si>
  <si>
    <t>Στήλη11163</t>
  </si>
  <si>
    <t>Στήλη11164</t>
  </si>
  <si>
    <t>Στήλη11165</t>
  </si>
  <si>
    <t>Στήλη11166</t>
  </si>
  <si>
    <t>Στήλη11167</t>
  </si>
  <si>
    <t>Στήλη11168</t>
  </si>
  <si>
    <t>Στήλη11169</t>
  </si>
  <si>
    <t>Στήλη11170</t>
  </si>
  <si>
    <t>Στήλη11171</t>
  </si>
  <si>
    <t>Στήλη11172</t>
  </si>
  <si>
    <t>Στήλη11173</t>
  </si>
  <si>
    <t>Στήλη11174</t>
  </si>
  <si>
    <t>Στήλη11175</t>
  </si>
  <si>
    <t>Στήλη11176</t>
  </si>
  <si>
    <t>Στήλη11177</t>
  </si>
  <si>
    <t>Στήλη11178</t>
  </si>
  <si>
    <t>Στήλη11179</t>
  </si>
  <si>
    <t>Στήλη11180</t>
  </si>
  <si>
    <t>Στήλη11181</t>
  </si>
  <si>
    <t>Στήλη11182</t>
  </si>
  <si>
    <t>Στήλη11183</t>
  </si>
  <si>
    <t>Στήλη11184</t>
  </si>
  <si>
    <t>Στήλη11185</t>
  </si>
  <si>
    <t>Στήλη11186</t>
  </si>
  <si>
    <t>Στήλη11187</t>
  </si>
  <si>
    <t>Στήλη11188</t>
  </si>
  <si>
    <t>Στήλη11189</t>
  </si>
  <si>
    <t>Στήλη11190</t>
  </si>
  <si>
    <t>Στήλη11191</t>
  </si>
  <si>
    <t>Στήλη11192</t>
  </si>
  <si>
    <t>Στήλη11193</t>
  </si>
  <si>
    <t>Στήλη11194</t>
  </si>
  <si>
    <t>Στήλη11195</t>
  </si>
  <si>
    <t>Στήλη11196</t>
  </si>
  <si>
    <t>Στήλη11197</t>
  </si>
  <si>
    <t>Στήλη11198</t>
  </si>
  <si>
    <t>Στήλη11199</t>
  </si>
  <si>
    <t>Στήλη11200</t>
  </si>
  <si>
    <t>Στήλη11201</t>
  </si>
  <si>
    <t>Στήλη11202</t>
  </si>
  <si>
    <t>Στήλη11203</t>
  </si>
  <si>
    <t>Στήλη11204</t>
  </si>
  <si>
    <t>Στήλη11205</t>
  </si>
  <si>
    <t>Στήλη11206</t>
  </si>
  <si>
    <t>Στήλη11207</t>
  </si>
  <si>
    <t>Στήλη11208</t>
  </si>
  <si>
    <t>Στήλη11209</t>
  </si>
  <si>
    <t>Στήλη11210</t>
  </si>
  <si>
    <t>Στήλη11211</t>
  </si>
  <si>
    <t>Στήλη11212</t>
  </si>
  <si>
    <t>Στήλη11213</t>
  </si>
  <si>
    <t>Στήλη11214</t>
  </si>
  <si>
    <t>Στήλη11215</t>
  </si>
  <si>
    <t>Στήλη11216</t>
  </si>
  <si>
    <t>Στήλη11217</t>
  </si>
  <si>
    <t>Στήλη11218</t>
  </si>
  <si>
    <t>Στήλη11219</t>
  </si>
  <si>
    <t>Στήλη11220</t>
  </si>
  <si>
    <t>Στήλη11221</t>
  </si>
  <si>
    <t>Στήλη11222</t>
  </si>
  <si>
    <t>Στήλη11223</t>
  </si>
  <si>
    <t>Στήλη11224</t>
  </si>
  <si>
    <t>Στήλη11225</t>
  </si>
  <si>
    <t>Στήλη11226</t>
  </si>
  <si>
    <t>Στήλη11227</t>
  </si>
  <si>
    <t>Στήλη11228</t>
  </si>
  <si>
    <t>Στήλη11229</t>
  </si>
  <si>
    <t>Στήλη11230</t>
  </si>
  <si>
    <t>Στήλη11231</t>
  </si>
  <si>
    <t>Στήλη11232</t>
  </si>
  <si>
    <t>Στήλη11233</t>
  </si>
  <si>
    <t>Στήλη11234</t>
  </si>
  <si>
    <t>Στήλη11235</t>
  </si>
  <si>
    <t>Στήλη11236</t>
  </si>
  <si>
    <t>Στήλη11237</t>
  </si>
  <si>
    <t>Στήλη11238</t>
  </si>
  <si>
    <t>Στήλη11239</t>
  </si>
  <si>
    <t>Στήλη11240</t>
  </si>
  <si>
    <t>Στήλη11241</t>
  </si>
  <si>
    <t>Στήλη11242</t>
  </si>
  <si>
    <t>Στήλη11243</t>
  </si>
  <si>
    <t>Στήλη11244</t>
  </si>
  <si>
    <t>Στήλη11245</t>
  </si>
  <si>
    <t>Στήλη11246</t>
  </si>
  <si>
    <t>Στήλη11247</t>
  </si>
  <si>
    <t>Στήλη11248</t>
  </si>
  <si>
    <t>Στήλη11249</t>
  </si>
  <si>
    <t>Στήλη11250</t>
  </si>
  <si>
    <t>Στήλη11251</t>
  </si>
  <si>
    <t>Στήλη11252</t>
  </si>
  <si>
    <t>Στήλη11253</t>
  </si>
  <si>
    <t>Στήλη11254</t>
  </si>
  <si>
    <t>Στήλη11255</t>
  </si>
  <si>
    <t>Στήλη11256</t>
  </si>
  <si>
    <t>Στήλη11257</t>
  </si>
  <si>
    <t>Στήλη11258</t>
  </si>
  <si>
    <t>Στήλη11259</t>
  </si>
  <si>
    <t>Στήλη11260</t>
  </si>
  <si>
    <t>Στήλη11261</t>
  </si>
  <si>
    <t>Στήλη11262</t>
  </si>
  <si>
    <t>Στήλη11263</t>
  </si>
  <si>
    <t>Στήλη11264</t>
  </si>
  <si>
    <t>Στήλη11265</t>
  </si>
  <si>
    <t>Στήλη11266</t>
  </si>
  <si>
    <t>Στήλη11267</t>
  </si>
  <si>
    <t>Στήλη11268</t>
  </si>
  <si>
    <t>Στήλη11269</t>
  </si>
  <si>
    <t>Στήλη11270</t>
  </si>
  <si>
    <t>Στήλη11271</t>
  </si>
  <si>
    <t>Στήλη11272</t>
  </si>
  <si>
    <t>Στήλη11273</t>
  </si>
  <si>
    <t>Στήλη11274</t>
  </si>
  <si>
    <t>Στήλη11275</t>
  </si>
  <si>
    <t>Στήλη11276</t>
  </si>
  <si>
    <t>Στήλη11277</t>
  </si>
  <si>
    <t>Στήλη11278</t>
  </si>
  <si>
    <t>Στήλη11279</t>
  </si>
  <si>
    <t>Στήλη11280</t>
  </si>
  <si>
    <t>Στήλη11281</t>
  </si>
  <si>
    <t>Στήλη11282</t>
  </si>
  <si>
    <t>Στήλη11283</t>
  </si>
  <si>
    <t>Στήλη11284</t>
  </si>
  <si>
    <t>Στήλη11285</t>
  </si>
  <si>
    <t>Στήλη11286</t>
  </si>
  <si>
    <t>Στήλη11287</t>
  </si>
  <si>
    <t>Στήλη11288</t>
  </si>
  <si>
    <t>Στήλη11289</t>
  </si>
  <si>
    <t>Στήλη11290</t>
  </si>
  <si>
    <t>Στήλη11291</t>
  </si>
  <si>
    <t>Στήλη11292</t>
  </si>
  <si>
    <t>Στήλη11293</t>
  </si>
  <si>
    <t>Στήλη11294</t>
  </si>
  <si>
    <t>Στήλη11295</t>
  </si>
  <si>
    <t>Στήλη11296</t>
  </si>
  <si>
    <t>Στήλη11297</t>
  </si>
  <si>
    <t>Στήλη11298</t>
  </si>
  <si>
    <t>Στήλη11299</t>
  </si>
  <si>
    <t>Στήλη11300</t>
  </si>
  <si>
    <t>Στήλη11301</t>
  </si>
  <si>
    <t>Στήλη11302</t>
  </si>
  <si>
    <t>Στήλη11303</t>
  </si>
  <si>
    <t>Στήλη11304</t>
  </si>
  <si>
    <t>Στήλη11305</t>
  </si>
  <si>
    <t>Στήλη11306</t>
  </si>
  <si>
    <t>Στήλη11307</t>
  </si>
  <si>
    <t>Στήλη11308</t>
  </si>
  <si>
    <t>Στήλη11309</t>
  </si>
  <si>
    <t>Στήλη11310</t>
  </si>
  <si>
    <t>Στήλη11311</t>
  </si>
  <si>
    <t>Στήλη11312</t>
  </si>
  <si>
    <t>Στήλη11313</t>
  </si>
  <si>
    <t>Στήλη11314</t>
  </si>
  <si>
    <t>Στήλη11315</t>
  </si>
  <si>
    <t>Στήλη11316</t>
  </si>
  <si>
    <t>Στήλη11317</t>
  </si>
  <si>
    <t>Στήλη11318</t>
  </si>
  <si>
    <t>Στήλη11319</t>
  </si>
  <si>
    <t>Στήλη11320</t>
  </si>
  <si>
    <t>Στήλη11321</t>
  </si>
  <si>
    <t>Στήλη11322</t>
  </si>
  <si>
    <t>Στήλη11323</t>
  </si>
  <si>
    <t>Στήλη11324</t>
  </si>
  <si>
    <t>Στήλη11325</t>
  </si>
  <si>
    <t>Στήλη11326</t>
  </si>
  <si>
    <t>Στήλη11327</t>
  </si>
  <si>
    <t>Στήλη11328</t>
  </si>
  <si>
    <t>Στήλη11329</t>
  </si>
  <si>
    <t>Στήλη11330</t>
  </si>
  <si>
    <t>Στήλη11331</t>
  </si>
  <si>
    <t>Στήλη11332</t>
  </si>
  <si>
    <t>Στήλη11333</t>
  </si>
  <si>
    <t>Στήλη11334</t>
  </si>
  <si>
    <t>Στήλη11335</t>
  </si>
  <si>
    <t>Στήλη11336</t>
  </si>
  <si>
    <t>Στήλη11337</t>
  </si>
  <si>
    <t>Στήλη11338</t>
  </si>
  <si>
    <t>Στήλη11339</t>
  </si>
  <si>
    <t>Στήλη11340</t>
  </si>
  <si>
    <t>Στήλη11341</t>
  </si>
  <si>
    <t>Στήλη11342</t>
  </si>
  <si>
    <t>Στήλη11343</t>
  </si>
  <si>
    <t>Στήλη11344</t>
  </si>
  <si>
    <t>Στήλη11345</t>
  </si>
  <si>
    <t>Στήλη11346</t>
  </si>
  <si>
    <t>Στήλη11347</t>
  </si>
  <si>
    <t>Στήλη11348</t>
  </si>
  <si>
    <t>Στήλη11349</t>
  </si>
  <si>
    <t>Στήλη11350</t>
  </si>
  <si>
    <t>Στήλη11351</t>
  </si>
  <si>
    <t>Στήλη11352</t>
  </si>
  <si>
    <t>Στήλη11353</t>
  </si>
  <si>
    <t>Στήλη11354</t>
  </si>
  <si>
    <t>Στήλη11355</t>
  </si>
  <si>
    <t>Στήλη11356</t>
  </si>
  <si>
    <t>Στήλη11357</t>
  </si>
  <si>
    <t>Στήλη11358</t>
  </si>
  <si>
    <t>Στήλη11359</t>
  </si>
  <si>
    <t>Στήλη11360</t>
  </si>
  <si>
    <t>Στήλη11361</t>
  </si>
  <si>
    <t>Στήλη11362</t>
  </si>
  <si>
    <t>Στήλη11363</t>
  </si>
  <si>
    <t>Στήλη11364</t>
  </si>
  <si>
    <t>Στήλη11365</t>
  </si>
  <si>
    <t>Στήλη11366</t>
  </si>
  <si>
    <t>Στήλη11367</t>
  </si>
  <si>
    <t>Στήλη11368</t>
  </si>
  <si>
    <t>Στήλη11369</t>
  </si>
  <si>
    <t>Στήλη11370</t>
  </si>
  <si>
    <t>Στήλη11371</t>
  </si>
  <si>
    <t>Στήλη11372</t>
  </si>
  <si>
    <t>Στήλη11373</t>
  </si>
  <si>
    <t>Στήλη11374</t>
  </si>
  <si>
    <t>Στήλη11375</t>
  </si>
  <si>
    <t>Στήλη11376</t>
  </si>
  <si>
    <t>Στήλη11377</t>
  </si>
  <si>
    <t>Στήλη11378</t>
  </si>
  <si>
    <t>Στήλη11379</t>
  </si>
  <si>
    <t>Στήλη11380</t>
  </si>
  <si>
    <t>Στήλη11381</t>
  </si>
  <si>
    <t>Στήλη11382</t>
  </si>
  <si>
    <t>Στήλη11383</t>
  </si>
  <si>
    <t>Στήλη11384</t>
  </si>
  <si>
    <t>Στήλη11385</t>
  </si>
  <si>
    <t>Στήλη11386</t>
  </si>
  <si>
    <t>Στήλη11387</t>
  </si>
  <si>
    <t>Στήλη11388</t>
  </si>
  <si>
    <t>Στήλη11389</t>
  </si>
  <si>
    <t>Στήλη11390</t>
  </si>
  <si>
    <t>Στήλη11391</t>
  </si>
  <si>
    <t>Στήλη11392</t>
  </si>
  <si>
    <t>Στήλη11393</t>
  </si>
  <si>
    <t>Στήλη11394</t>
  </si>
  <si>
    <t>Στήλη11395</t>
  </si>
  <si>
    <t>Στήλη11396</t>
  </si>
  <si>
    <t>Στήλη11397</t>
  </si>
  <si>
    <t>Στήλη11398</t>
  </si>
  <si>
    <t>Στήλη11399</t>
  </si>
  <si>
    <t>Στήλη11400</t>
  </si>
  <si>
    <t>Στήλη11401</t>
  </si>
  <si>
    <t>Στήλη11402</t>
  </si>
  <si>
    <t>Στήλη11403</t>
  </si>
  <si>
    <t>Στήλη11404</t>
  </si>
  <si>
    <t>Στήλη11405</t>
  </si>
  <si>
    <t>Στήλη11406</t>
  </si>
  <si>
    <t>Στήλη11407</t>
  </si>
  <si>
    <t>Στήλη11408</t>
  </si>
  <si>
    <t>Στήλη11409</t>
  </si>
  <si>
    <t>Στήλη11410</t>
  </si>
  <si>
    <t>Στήλη11411</t>
  </si>
  <si>
    <t>Στήλη11412</t>
  </si>
  <si>
    <t>Στήλη11413</t>
  </si>
  <si>
    <t>Στήλη11414</t>
  </si>
  <si>
    <t>Στήλη11415</t>
  </si>
  <si>
    <t>Στήλη11416</t>
  </si>
  <si>
    <t>Στήλη11417</t>
  </si>
  <si>
    <t>Στήλη11418</t>
  </si>
  <si>
    <t>Στήλη11419</t>
  </si>
  <si>
    <t>Στήλη11420</t>
  </si>
  <si>
    <t>Στήλη11421</t>
  </si>
  <si>
    <t>Στήλη11422</t>
  </si>
  <si>
    <t>Στήλη11423</t>
  </si>
  <si>
    <t>Στήλη11424</t>
  </si>
  <si>
    <t>Στήλη11425</t>
  </si>
  <si>
    <t>Στήλη11426</t>
  </si>
  <si>
    <t>Στήλη11427</t>
  </si>
  <si>
    <t>Στήλη11428</t>
  </si>
  <si>
    <t>Στήλη11429</t>
  </si>
  <si>
    <t>Στήλη11430</t>
  </si>
  <si>
    <t>Στήλη11431</t>
  </si>
  <si>
    <t>Στήλη11432</t>
  </si>
  <si>
    <t>Στήλη11433</t>
  </si>
  <si>
    <t>Στήλη11434</t>
  </si>
  <si>
    <t>Στήλη11435</t>
  </si>
  <si>
    <t>Στήλη11436</t>
  </si>
  <si>
    <t>Στήλη11437</t>
  </si>
  <si>
    <t>Στήλη11438</t>
  </si>
  <si>
    <t>Στήλη11439</t>
  </si>
  <si>
    <t>Στήλη11440</t>
  </si>
  <si>
    <t>Στήλη11441</t>
  </si>
  <si>
    <t>Στήλη11442</t>
  </si>
  <si>
    <t>Στήλη11443</t>
  </si>
  <si>
    <t>Στήλη11444</t>
  </si>
  <si>
    <t>Στήλη11445</t>
  </si>
  <si>
    <t>Στήλη11446</t>
  </si>
  <si>
    <t>Στήλη11447</t>
  </si>
  <si>
    <t>Στήλη11448</t>
  </si>
  <si>
    <t>Στήλη11449</t>
  </si>
  <si>
    <t>Στήλη11450</t>
  </si>
  <si>
    <t>Στήλη11451</t>
  </si>
  <si>
    <t>Στήλη11452</t>
  </si>
  <si>
    <t>Στήλη11453</t>
  </si>
  <si>
    <t>Στήλη11454</t>
  </si>
  <si>
    <t>Στήλη11455</t>
  </si>
  <si>
    <t>Στήλη11456</t>
  </si>
  <si>
    <t>Στήλη11457</t>
  </si>
  <si>
    <t>Στήλη11458</t>
  </si>
  <si>
    <t>Στήλη11459</t>
  </si>
  <si>
    <t>Στήλη11460</t>
  </si>
  <si>
    <t>Στήλη11461</t>
  </si>
  <si>
    <t>Στήλη11462</t>
  </si>
  <si>
    <t>Στήλη11463</t>
  </si>
  <si>
    <t>Στήλη11464</t>
  </si>
  <si>
    <t>Στήλη11465</t>
  </si>
  <si>
    <t>Στήλη11466</t>
  </si>
  <si>
    <t>Στήλη11467</t>
  </si>
  <si>
    <t>Στήλη11468</t>
  </si>
  <si>
    <t>Στήλη11469</t>
  </si>
  <si>
    <t>Στήλη11470</t>
  </si>
  <si>
    <t>Στήλη11471</t>
  </si>
  <si>
    <t>Στήλη11472</t>
  </si>
  <si>
    <t>Στήλη11473</t>
  </si>
  <si>
    <t>Στήλη11474</t>
  </si>
  <si>
    <t>Στήλη11475</t>
  </si>
  <si>
    <t>Στήλη11476</t>
  </si>
  <si>
    <t>Στήλη11477</t>
  </si>
  <si>
    <t>Στήλη11478</t>
  </si>
  <si>
    <t>Στήλη11479</t>
  </si>
  <si>
    <t>Στήλη11480</t>
  </si>
  <si>
    <t>Στήλη11481</t>
  </si>
  <si>
    <t>Στήλη11482</t>
  </si>
  <si>
    <t>Στήλη11483</t>
  </si>
  <si>
    <t>Στήλη11484</t>
  </si>
  <si>
    <t>Στήλη11485</t>
  </si>
  <si>
    <t>Στήλη11486</t>
  </si>
  <si>
    <t>Στήλη11487</t>
  </si>
  <si>
    <t>Στήλη11488</t>
  </si>
  <si>
    <t>Στήλη11489</t>
  </si>
  <si>
    <t>Στήλη11490</t>
  </si>
  <si>
    <t>Στήλη11491</t>
  </si>
  <si>
    <t>Στήλη11492</t>
  </si>
  <si>
    <t>Στήλη11493</t>
  </si>
  <si>
    <t>Στήλη11494</t>
  </si>
  <si>
    <t>Στήλη11495</t>
  </si>
  <si>
    <t>Στήλη11496</t>
  </si>
  <si>
    <t>Στήλη11497</t>
  </si>
  <si>
    <t>Στήλη11498</t>
  </si>
  <si>
    <t>Στήλη11499</t>
  </si>
  <si>
    <t>Στήλη11500</t>
  </si>
  <si>
    <t>Στήλη11501</t>
  </si>
  <si>
    <t>Στήλη11502</t>
  </si>
  <si>
    <t>Στήλη11503</t>
  </si>
  <si>
    <t>Στήλη11504</t>
  </si>
  <si>
    <t>Στήλη11505</t>
  </si>
  <si>
    <t>Στήλη11506</t>
  </si>
  <si>
    <t>Στήλη11507</t>
  </si>
  <si>
    <t>Στήλη11508</t>
  </si>
  <si>
    <t>Στήλη11509</t>
  </si>
  <si>
    <t>Στήλη11510</t>
  </si>
  <si>
    <t>Στήλη11511</t>
  </si>
  <si>
    <t>Στήλη11512</t>
  </si>
  <si>
    <t>Στήλη11513</t>
  </si>
  <si>
    <t>Στήλη11514</t>
  </si>
  <si>
    <t>Στήλη11515</t>
  </si>
  <si>
    <t>Στήλη11516</t>
  </si>
  <si>
    <t>Στήλη11517</t>
  </si>
  <si>
    <t>Στήλη11518</t>
  </si>
  <si>
    <t>Στήλη11519</t>
  </si>
  <si>
    <t>Στήλη11520</t>
  </si>
  <si>
    <t>Στήλη11521</t>
  </si>
  <si>
    <t>Στήλη11522</t>
  </si>
  <si>
    <t>Στήλη11523</t>
  </si>
  <si>
    <t>Στήλη11524</t>
  </si>
  <si>
    <t>Στήλη11525</t>
  </si>
  <si>
    <t>Στήλη11526</t>
  </si>
  <si>
    <t>Στήλη11527</t>
  </si>
  <si>
    <t>Στήλη11528</t>
  </si>
  <si>
    <t>Στήλη11529</t>
  </si>
  <si>
    <t>Στήλη11530</t>
  </si>
  <si>
    <t>Στήλη11531</t>
  </si>
  <si>
    <t>Στήλη11532</t>
  </si>
  <si>
    <t>Στήλη11533</t>
  </si>
  <si>
    <t>Στήλη11534</t>
  </si>
  <si>
    <t>Στήλη11535</t>
  </si>
  <si>
    <t>Στήλη11536</t>
  </si>
  <si>
    <t>Στήλη11537</t>
  </si>
  <si>
    <t>Στήλη11538</t>
  </si>
  <si>
    <t>Στήλη11539</t>
  </si>
  <si>
    <t>Στήλη11540</t>
  </si>
  <si>
    <t>Στήλη11541</t>
  </si>
  <si>
    <t>Στήλη11542</t>
  </si>
  <si>
    <t>Στήλη11543</t>
  </si>
  <si>
    <t>Στήλη11544</t>
  </si>
  <si>
    <t>Στήλη11545</t>
  </si>
  <si>
    <t>Στήλη11546</t>
  </si>
  <si>
    <t>Στήλη11547</t>
  </si>
  <si>
    <t>Στήλη11548</t>
  </si>
  <si>
    <t>Στήλη11549</t>
  </si>
  <si>
    <t>Στήλη11550</t>
  </si>
  <si>
    <t>Στήλη11551</t>
  </si>
  <si>
    <t>Στήλη11552</t>
  </si>
  <si>
    <t>Στήλη11553</t>
  </si>
  <si>
    <t>Στήλη11554</t>
  </si>
  <si>
    <t>Στήλη11555</t>
  </si>
  <si>
    <t>Στήλη11556</t>
  </si>
  <si>
    <t>Στήλη11557</t>
  </si>
  <si>
    <t>Στήλη11558</t>
  </si>
  <si>
    <t>Στήλη11559</t>
  </si>
  <si>
    <t>Στήλη11560</t>
  </si>
  <si>
    <t>Στήλη11561</t>
  </si>
  <si>
    <t>Στήλη11562</t>
  </si>
  <si>
    <t>Στήλη11563</t>
  </si>
  <si>
    <t>Στήλη11564</t>
  </si>
  <si>
    <t>Στήλη11565</t>
  </si>
  <si>
    <t>Στήλη11566</t>
  </si>
  <si>
    <t>Στήλη11567</t>
  </si>
  <si>
    <t>Στήλη11568</t>
  </si>
  <si>
    <t>Στήλη11569</t>
  </si>
  <si>
    <t>Στήλη11570</t>
  </si>
  <si>
    <t>Στήλη11571</t>
  </si>
  <si>
    <t>Στήλη11572</t>
  </si>
  <si>
    <t>Στήλη11573</t>
  </si>
  <si>
    <t>Στήλη11574</t>
  </si>
  <si>
    <t>Στήλη11575</t>
  </si>
  <si>
    <t>Στήλη11576</t>
  </si>
  <si>
    <t>Στήλη11577</t>
  </si>
  <si>
    <t>Στήλη11578</t>
  </si>
  <si>
    <t>Στήλη11579</t>
  </si>
  <si>
    <t>Στήλη11580</t>
  </si>
  <si>
    <t>Στήλη11581</t>
  </si>
  <si>
    <t>Στήλη11582</t>
  </si>
  <si>
    <t>Στήλη11583</t>
  </si>
  <si>
    <t>Στήλη11584</t>
  </si>
  <si>
    <t>Στήλη11585</t>
  </si>
  <si>
    <t>Στήλη11586</t>
  </si>
  <si>
    <t>Στήλη11587</t>
  </si>
  <si>
    <t>Στήλη11588</t>
  </si>
  <si>
    <t>Στήλη11589</t>
  </si>
  <si>
    <t>Στήλη11590</t>
  </si>
  <si>
    <t>Στήλη11591</t>
  </si>
  <si>
    <t>Στήλη11592</t>
  </si>
  <si>
    <t>Στήλη11593</t>
  </si>
  <si>
    <t>Στήλη11594</t>
  </si>
  <si>
    <t>Στήλη11595</t>
  </si>
  <si>
    <t>Στήλη11596</t>
  </si>
  <si>
    <t>Στήλη11597</t>
  </si>
  <si>
    <t>Στήλη11598</t>
  </si>
  <si>
    <t>Στήλη11599</t>
  </si>
  <si>
    <t>Στήλη11600</t>
  </si>
  <si>
    <t>Στήλη11601</t>
  </si>
  <si>
    <t>Στήλη11602</t>
  </si>
  <si>
    <t>Στήλη11603</t>
  </si>
  <si>
    <t>Στήλη11604</t>
  </si>
  <si>
    <t>Στήλη11605</t>
  </si>
  <si>
    <t>Στήλη11606</t>
  </si>
  <si>
    <t>Στήλη11607</t>
  </si>
  <si>
    <t>Στήλη11608</t>
  </si>
  <si>
    <t>Στήλη11609</t>
  </si>
  <si>
    <t>Στήλη11610</t>
  </si>
  <si>
    <t>Στήλη11611</t>
  </si>
  <si>
    <t>Στήλη11612</t>
  </si>
  <si>
    <t>Στήλη11613</t>
  </si>
  <si>
    <t>Στήλη11614</t>
  </si>
  <si>
    <t>Στήλη11615</t>
  </si>
  <si>
    <t>Στήλη11616</t>
  </si>
  <si>
    <t>Στήλη11617</t>
  </si>
  <si>
    <t>Στήλη11618</t>
  </si>
  <si>
    <t>Στήλη11619</t>
  </si>
  <si>
    <t>Στήλη11620</t>
  </si>
  <si>
    <t>Στήλη11621</t>
  </si>
  <si>
    <t>Στήλη11622</t>
  </si>
  <si>
    <t>Στήλη11623</t>
  </si>
  <si>
    <t>Στήλη11624</t>
  </si>
  <si>
    <t>Στήλη11625</t>
  </si>
  <si>
    <t>Στήλη11626</t>
  </si>
  <si>
    <t>Στήλη11627</t>
  </si>
  <si>
    <t>Στήλη11628</t>
  </si>
  <si>
    <t>Στήλη11629</t>
  </si>
  <si>
    <t>Στήλη11630</t>
  </si>
  <si>
    <t>Στήλη11631</t>
  </si>
  <si>
    <t>Στήλη11632</t>
  </si>
  <si>
    <t>Στήλη11633</t>
  </si>
  <si>
    <t>Στήλη11634</t>
  </si>
  <si>
    <t>Στήλη11635</t>
  </si>
  <si>
    <t>Στήλη11636</t>
  </si>
  <si>
    <t>Στήλη11637</t>
  </si>
  <si>
    <t>Στήλη11638</t>
  </si>
  <si>
    <t>Στήλη11639</t>
  </si>
  <si>
    <t>Στήλη11640</t>
  </si>
  <si>
    <t>Στήλη11641</t>
  </si>
  <si>
    <t>Στήλη11642</t>
  </si>
  <si>
    <t>Στήλη11643</t>
  </si>
  <si>
    <t>Στήλη11644</t>
  </si>
  <si>
    <t>Στήλη11645</t>
  </si>
  <si>
    <t>Στήλη11646</t>
  </si>
  <si>
    <t>Στήλη11647</t>
  </si>
  <si>
    <t>Στήλη11648</t>
  </si>
  <si>
    <t>Στήλη11649</t>
  </si>
  <si>
    <t>Στήλη11650</t>
  </si>
  <si>
    <t>Στήλη11651</t>
  </si>
  <si>
    <t>Στήλη11652</t>
  </si>
  <si>
    <t>Στήλη11653</t>
  </si>
  <si>
    <t>Στήλη11654</t>
  </si>
  <si>
    <t>Στήλη11655</t>
  </si>
  <si>
    <t>Στήλη11656</t>
  </si>
  <si>
    <t>Στήλη11657</t>
  </si>
  <si>
    <t>Στήλη11658</t>
  </si>
  <si>
    <t>Στήλη11659</t>
  </si>
  <si>
    <t>Στήλη11660</t>
  </si>
  <si>
    <t>Στήλη11661</t>
  </si>
  <si>
    <t>Στήλη11662</t>
  </si>
  <si>
    <t>Στήλη11663</t>
  </si>
  <si>
    <t>Στήλη11664</t>
  </si>
  <si>
    <t>Στήλη11665</t>
  </si>
  <si>
    <t>Στήλη11666</t>
  </si>
  <si>
    <t>Στήλη11667</t>
  </si>
  <si>
    <t>Στήλη11668</t>
  </si>
  <si>
    <t>Στήλη11669</t>
  </si>
  <si>
    <t>Στήλη11670</t>
  </si>
  <si>
    <t>Στήλη11671</t>
  </si>
  <si>
    <t>Στήλη11672</t>
  </si>
  <si>
    <t>Στήλη11673</t>
  </si>
  <si>
    <t>Στήλη11674</t>
  </si>
  <si>
    <t>Στήλη11675</t>
  </si>
  <si>
    <t>Στήλη11676</t>
  </si>
  <si>
    <t>Στήλη11677</t>
  </si>
  <si>
    <t>Στήλη11678</t>
  </si>
  <si>
    <t>Στήλη11679</t>
  </si>
  <si>
    <t>Στήλη11680</t>
  </si>
  <si>
    <t>Στήλη11681</t>
  </si>
  <si>
    <t>Στήλη11682</t>
  </si>
  <si>
    <t>Στήλη11683</t>
  </si>
  <si>
    <t>Στήλη11684</t>
  </si>
  <si>
    <t>Στήλη11685</t>
  </si>
  <si>
    <t>Στήλη11686</t>
  </si>
  <si>
    <t>Στήλη11687</t>
  </si>
  <si>
    <t>Στήλη11688</t>
  </si>
  <si>
    <t>Στήλη11689</t>
  </si>
  <si>
    <t>Στήλη11690</t>
  </si>
  <si>
    <t>Στήλη11691</t>
  </si>
  <si>
    <t>Στήλη11692</t>
  </si>
  <si>
    <t>Στήλη11693</t>
  </si>
  <si>
    <t>Στήλη11694</t>
  </si>
  <si>
    <t>Στήλη11695</t>
  </si>
  <si>
    <t>Στήλη11696</t>
  </si>
  <si>
    <t>Στήλη11697</t>
  </si>
  <si>
    <t>Στήλη11698</t>
  </si>
  <si>
    <t>Στήλη11699</t>
  </si>
  <si>
    <t>Στήλη11700</t>
  </si>
  <si>
    <t>Στήλη11701</t>
  </si>
  <si>
    <t>Στήλη11702</t>
  </si>
  <si>
    <t>Στήλη11703</t>
  </si>
  <si>
    <t>Στήλη11704</t>
  </si>
  <si>
    <t>Στήλη11705</t>
  </si>
  <si>
    <t>Στήλη11706</t>
  </si>
  <si>
    <t>Στήλη11707</t>
  </si>
  <si>
    <t>Στήλη11708</t>
  </si>
  <si>
    <t>Στήλη11709</t>
  </si>
  <si>
    <t>Στήλη11710</t>
  </si>
  <si>
    <t>Στήλη11711</t>
  </si>
  <si>
    <t>Στήλη11712</t>
  </si>
  <si>
    <t>Στήλη11713</t>
  </si>
  <si>
    <t>Στήλη11714</t>
  </si>
  <si>
    <t>Στήλη11715</t>
  </si>
  <si>
    <t>Στήλη11716</t>
  </si>
  <si>
    <t>Στήλη11717</t>
  </si>
  <si>
    <t>Στήλη11718</t>
  </si>
  <si>
    <t>Στήλη11719</t>
  </si>
  <si>
    <t>Στήλη11720</t>
  </si>
  <si>
    <t>Στήλη11721</t>
  </si>
  <si>
    <t>Στήλη11722</t>
  </si>
  <si>
    <t>Στήλη11723</t>
  </si>
  <si>
    <t>Στήλη11724</t>
  </si>
  <si>
    <t>Στήλη11725</t>
  </si>
  <si>
    <t>Στήλη11726</t>
  </si>
  <si>
    <t>Στήλη11727</t>
  </si>
  <si>
    <t>Στήλη11728</t>
  </si>
  <si>
    <t>Στήλη11729</t>
  </si>
  <si>
    <t>Στήλη11730</t>
  </si>
  <si>
    <t>Στήλη11731</t>
  </si>
  <si>
    <t>Στήλη11732</t>
  </si>
  <si>
    <t>Στήλη11733</t>
  </si>
  <si>
    <t>Στήλη11734</t>
  </si>
  <si>
    <t>Στήλη11735</t>
  </si>
  <si>
    <t>Στήλη11736</t>
  </si>
  <si>
    <t>Στήλη11737</t>
  </si>
  <si>
    <t>Στήλη11738</t>
  </si>
  <si>
    <t>Στήλη11739</t>
  </si>
  <si>
    <t>Στήλη11740</t>
  </si>
  <si>
    <t>Στήλη11741</t>
  </si>
  <si>
    <t>Στήλη11742</t>
  </si>
  <si>
    <t>Στήλη11743</t>
  </si>
  <si>
    <t>Στήλη11744</t>
  </si>
  <si>
    <t>Στήλη11745</t>
  </si>
  <si>
    <t>Στήλη11746</t>
  </si>
  <si>
    <t>Στήλη11747</t>
  </si>
  <si>
    <t>Στήλη11748</t>
  </si>
  <si>
    <t>Στήλη11749</t>
  </si>
  <si>
    <t>Στήλη11750</t>
  </si>
  <si>
    <t>Στήλη11751</t>
  </si>
  <si>
    <t>Στήλη11752</t>
  </si>
  <si>
    <t>Στήλη11753</t>
  </si>
  <si>
    <t>Στήλη11754</t>
  </si>
  <si>
    <t>Στήλη11755</t>
  </si>
  <si>
    <t>Στήλη11756</t>
  </si>
  <si>
    <t>Στήλη11757</t>
  </si>
  <si>
    <t>Στήλη11758</t>
  </si>
  <si>
    <t>Στήλη11759</t>
  </si>
  <si>
    <t>Στήλη11760</t>
  </si>
  <si>
    <t>Στήλη11761</t>
  </si>
  <si>
    <t>Στήλη11762</t>
  </si>
  <si>
    <t>Στήλη11763</t>
  </si>
  <si>
    <t>Στήλη11764</t>
  </si>
  <si>
    <t>Στήλη11765</t>
  </si>
  <si>
    <t>Στήλη11766</t>
  </si>
  <si>
    <t>Στήλη11767</t>
  </si>
  <si>
    <t>Στήλη11768</t>
  </si>
  <si>
    <t>Στήλη11769</t>
  </si>
  <si>
    <t>Στήλη11770</t>
  </si>
  <si>
    <t>Στήλη11771</t>
  </si>
  <si>
    <t>Στήλη11772</t>
  </si>
  <si>
    <t>Στήλη11773</t>
  </si>
  <si>
    <t>Στήλη11774</t>
  </si>
  <si>
    <t>Στήλη11775</t>
  </si>
  <si>
    <t>Στήλη11776</t>
  </si>
  <si>
    <t>Στήλη11777</t>
  </si>
  <si>
    <t>Στήλη11778</t>
  </si>
  <si>
    <t>Στήλη11779</t>
  </si>
  <si>
    <t>Στήλη11780</t>
  </si>
  <si>
    <t>Στήλη11781</t>
  </si>
  <si>
    <t>Στήλη11782</t>
  </si>
  <si>
    <t>Στήλη11783</t>
  </si>
  <si>
    <t>Στήλη11784</t>
  </si>
  <si>
    <t>Στήλη11785</t>
  </si>
  <si>
    <t>Στήλη11786</t>
  </si>
  <si>
    <t>Στήλη11787</t>
  </si>
  <si>
    <t>Στήλη11788</t>
  </si>
  <si>
    <t>Στήλη11789</t>
  </si>
  <si>
    <t>Στήλη11790</t>
  </si>
  <si>
    <t>Στήλη11791</t>
  </si>
  <si>
    <t>Στήλη11792</t>
  </si>
  <si>
    <t>Στήλη11793</t>
  </si>
  <si>
    <t>Στήλη11794</t>
  </si>
  <si>
    <t>Στήλη11795</t>
  </si>
  <si>
    <t>Στήλη11796</t>
  </si>
  <si>
    <t>Στήλη11797</t>
  </si>
  <si>
    <t>Στήλη11798</t>
  </si>
  <si>
    <t>Στήλη11799</t>
  </si>
  <si>
    <t>Στήλη11800</t>
  </si>
  <si>
    <t>Στήλη11801</t>
  </si>
  <si>
    <t>Στήλη11802</t>
  </si>
  <si>
    <t>Στήλη11803</t>
  </si>
  <si>
    <t>Στήλη11804</t>
  </si>
  <si>
    <t>Στήλη11805</t>
  </si>
  <si>
    <t>Στήλη11806</t>
  </si>
  <si>
    <t>Στήλη11807</t>
  </si>
  <si>
    <t>Στήλη11808</t>
  </si>
  <si>
    <t>Στήλη11809</t>
  </si>
  <si>
    <t>Στήλη11810</t>
  </si>
  <si>
    <t>Στήλη11811</t>
  </si>
  <si>
    <t>Στήλη11812</t>
  </si>
  <si>
    <t>Στήλη11813</t>
  </si>
  <si>
    <t>Στήλη11814</t>
  </si>
  <si>
    <t>Στήλη11815</t>
  </si>
  <si>
    <t>Στήλη11816</t>
  </si>
  <si>
    <t>Στήλη11817</t>
  </si>
  <si>
    <t>Στήλη11818</t>
  </si>
  <si>
    <t>Στήλη11819</t>
  </si>
  <si>
    <t>Στήλη11820</t>
  </si>
  <si>
    <t>Στήλη11821</t>
  </si>
  <si>
    <t>Στήλη11822</t>
  </si>
  <si>
    <t>Στήλη11823</t>
  </si>
  <si>
    <t>Στήλη11824</t>
  </si>
  <si>
    <t>Στήλη11825</t>
  </si>
  <si>
    <t>Στήλη11826</t>
  </si>
  <si>
    <t>Στήλη11827</t>
  </si>
  <si>
    <t>Στήλη11828</t>
  </si>
  <si>
    <t>Στήλη11829</t>
  </si>
  <si>
    <t>Στήλη11830</t>
  </si>
  <si>
    <t>Στήλη11831</t>
  </si>
  <si>
    <t>Στήλη11832</t>
  </si>
  <si>
    <t>Στήλη11833</t>
  </si>
  <si>
    <t>Στήλη11834</t>
  </si>
  <si>
    <t>Στήλη11835</t>
  </si>
  <si>
    <t>Στήλη11836</t>
  </si>
  <si>
    <t>Στήλη11837</t>
  </si>
  <si>
    <t>Στήλη11838</t>
  </si>
  <si>
    <t>Στήλη11839</t>
  </si>
  <si>
    <t>Στήλη11840</t>
  </si>
  <si>
    <t>Στήλη11841</t>
  </si>
  <si>
    <t>Στήλη11842</t>
  </si>
  <si>
    <t>Στήλη11843</t>
  </si>
  <si>
    <t>Στήλη11844</t>
  </si>
  <si>
    <t>Στήλη11845</t>
  </si>
  <si>
    <t>Στήλη11846</t>
  </si>
  <si>
    <t>Στήλη11847</t>
  </si>
  <si>
    <t>Στήλη11848</t>
  </si>
  <si>
    <t>Στήλη11849</t>
  </si>
  <si>
    <t>Στήλη11850</t>
  </si>
  <si>
    <t>Στήλη11851</t>
  </si>
  <si>
    <t>Στήλη11852</t>
  </si>
  <si>
    <t>Στήλη11853</t>
  </si>
  <si>
    <t>Στήλη11854</t>
  </si>
  <si>
    <t>Στήλη11855</t>
  </si>
  <si>
    <t>Στήλη11856</t>
  </si>
  <si>
    <t>Στήλη11857</t>
  </si>
  <si>
    <t>Στήλη11858</t>
  </si>
  <si>
    <t>Στήλη11859</t>
  </si>
  <si>
    <t>Στήλη11860</t>
  </si>
  <si>
    <t>Στήλη11861</t>
  </si>
  <si>
    <t>Στήλη11862</t>
  </si>
  <si>
    <t>Στήλη11863</t>
  </si>
  <si>
    <t>Στήλη11864</t>
  </si>
  <si>
    <t>Στήλη11865</t>
  </si>
  <si>
    <t>Στήλη11866</t>
  </si>
  <si>
    <t>Στήλη11867</t>
  </si>
  <si>
    <t>Στήλη11868</t>
  </si>
  <si>
    <t>Στήλη11869</t>
  </si>
  <si>
    <t>Στήλη11870</t>
  </si>
  <si>
    <t>Στήλη11871</t>
  </si>
  <si>
    <t>Στήλη11872</t>
  </si>
  <si>
    <t>Στήλη11873</t>
  </si>
  <si>
    <t>Στήλη11874</t>
  </si>
  <si>
    <t>Στήλη11875</t>
  </si>
  <si>
    <t>Στήλη11876</t>
  </si>
  <si>
    <t>Στήλη11877</t>
  </si>
  <si>
    <t>Στήλη11878</t>
  </si>
  <si>
    <t>Στήλη11879</t>
  </si>
  <si>
    <t>Στήλη11880</t>
  </si>
  <si>
    <t>Στήλη11881</t>
  </si>
  <si>
    <t>Στήλη11882</t>
  </si>
  <si>
    <t>Στήλη11883</t>
  </si>
  <si>
    <t>Στήλη11884</t>
  </si>
  <si>
    <t>Στήλη11885</t>
  </si>
  <si>
    <t>Στήλη11886</t>
  </si>
  <si>
    <t>Στήλη11887</t>
  </si>
  <si>
    <t>Στήλη11888</t>
  </si>
  <si>
    <t>Στήλη11889</t>
  </si>
  <si>
    <t>Στήλη11890</t>
  </si>
  <si>
    <t>Στήλη11891</t>
  </si>
  <si>
    <t>Στήλη11892</t>
  </si>
  <si>
    <t>Στήλη11893</t>
  </si>
  <si>
    <t>Στήλη11894</t>
  </si>
  <si>
    <t>Στήλη11895</t>
  </si>
  <si>
    <t>Στήλη11896</t>
  </si>
  <si>
    <t>Στήλη11897</t>
  </si>
  <si>
    <t>Στήλη11898</t>
  </si>
  <si>
    <t>Στήλη11899</t>
  </si>
  <si>
    <t>Στήλη11900</t>
  </si>
  <si>
    <t>Στήλη11901</t>
  </si>
  <si>
    <t>Στήλη11902</t>
  </si>
  <si>
    <t>Στήλη11903</t>
  </si>
  <si>
    <t>Στήλη11904</t>
  </si>
  <si>
    <t>Στήλη11905</t>
  </si>
  <si>
    <t>Στήλη11906</t>
  </si>
  <si>
    <t>Στήλη11907</t>
  </si>
  <si>
    <t>Στήλη11908</t>
  </si>
  <si>
    <t>Στήλη11909</t>
  </si>
  <si>
    <t>Στήλη11910</t>
  </si>
  <si>
    <t>Στήλη11911</t>
  </si>
  <si>
    <t>Στήλη11912</t>
  </si>
  <si>
    <t>Στήλη11913</t>
  </si>
  <si>
    <t>Στήλη11914</t>
  </si>
  <si>
    <t>Στήλη11915</t>
  </si>
  <si>
    <t>Στήλη11916</t>
  </si>
  <si>
    <t>Στήλη11917</t>
  </si>
  <si>
    <t>Στήλη11918</t>
  </si>
  <si>
    <t>Στήλη11919</t>
  </si>
  <si>
    <t>Στήλη11920</t>
  </si>
  <si>
    <t>Στήλη11921</t>
  </si>
  <si>
    <t>Στήλη11922</t>
  </si>
  <si>
    <t>Στήλη11923</t>
  </si>
  <si>
    <t>Στήλη11924</t>
  </si>
  <si>
    <t>Στήλη11925</t>
  </si>
  <si>
    <t>Στήλη11926</t>
  </si>
  <si>
    <t>Στήλη11927</t>
  </si>
  <si>
    <t>Στήλη11928</t>
  </si>
  <si>
    <t>Στήλη11929</t>
  </si>
  <si>
    <t>Στήλη11930</t>
  </si>
  <si>
    <t>Στήλη11931</t>
  </si>
  <si>
    <t>Στήλη11932</t>
  </si>
  <si>
    <t>Στήλη11933</t>
  </si>
  <si>
    <t>Στήλη11934</t>
  </si>
  <si>
    <t>Στήλη11935</t>
  </si>
  <si>
    <t>Στήλη11936</t>
  </si>
  <si>
    <t>Στήλη11937</t>
  </si>
  <si>
    <t>Στήλη11938</t>
  </si>
  <si>
    <t>Στήλη11939</t>
  </si>
  <si>
    <t>Στήλη11940</t>
  </si>
  <si>
    <t>Στήλη11941</t>
  </si>
  <si>
    <t>Στήλη11942</t>
  </si>
  <si>
    <t>Στήλη11943</t>
  </si>
  <si>
    <t>Στήλη11944</t>
  </si>
  <si>
    <t>Στήλη11945</t>
  </si>
  <si>
    <t>Στήλη11946</t>
  </si>
  <si>
    <t>Στήλη11947</t>
  </si>
  <si>
    <t>Στήλη11948</t>
  </si>
  <si>
    <t>Στήλη11949</t>
  </si>
  <si>
    <t>Στήλη11950</t>
  </si>
  <si>
    <t>Στήλη11951</t>
  </si>
  <si>
    <t>Στήλη11952</t>
  </si>
  <si>
    <t>Στήλη11953</t>
  </si>
  <si>
    <t>Στήλη11954</t>
  </si>
  <si>
    <t>Στήλη11955</t>
  </si>
  <si>
    <t>Στήλη11956</t>
  </si>
  <si>
    <t>Στήλη11957</t>
  </si>
  <si>
    <t>Στήλη11958</t>
  </si>
  <si>
    <t>Στήλη11959</t>
  </si>
  <si>
    <t>Στήλη11960</t>
  </si>
  <si>
    <t>Στήλη11961</t>
  </si>
  <si>
    <t>Στήλη11962</t>
  </si>
  <si>
    <t>Στήλη11963</t>
  </si>
  <si>
    <t>Στήλη11964</t>
  </si>
  <si>
    <t>Στήλη11965</t>
  </si>
  <si>
    <t>Στήλη11966</t>
  </si>
  <si>
    <t>Στήλη11967</t>
  </si>
  <si>
    <t>Στήλη11968</t>
  </si>
  <si>
    <t>Στήλη11969</t>
  </si>
  <si>
    <t>Στήλη11970</t>
  </si>
  <si>
    <t>Στήλη11971</t>
  </si>
  <si>
    <t>Στήλη11972</t>
  </si>
  <si>
    <t>Στήλη11973</t>
  </si>
  <si>
    <t>Στήλη11974</t>
  </si>
  <si>
    <t>Στήλη11975</t>
  </si>
  <si>
    <t>Στήλη11976</t>
  </si>
  <si>
    <t>Στήλη11977</t>
  </si>
  <si>
    <t>Στήλη11978</t>
  </si>
  <si>
    <t>Στήλη11979</t>
  </si>
  <si>
    <t>Στήλη11980</t>
  </si>
  <si>
    <t>Στήλη11981</t>
  </si>
  <si>
    <t>Στήλη11982</t>
  </si>
  <si>
    <t>Στήλη11983</t>
  </si>
  <si>
    <t>Στήλη11984</t>
  </si>
  <si>
    <t>Στήλη11985</t>
  </si>
  <si>
    <t>Στήλη11986</t>
  </si>
  <si>
    <t>Στήλη11987</t>
  </si>
  <si>
    <t>Στήλη11988</t>
  </si>
  <si>
    <t>Στήλη11989</t>
  </si>
  <si>
    <t>Στήλη11990</t>
  </si>
  <si>
    <t>Στήλη11991</t>
  </si>
  <si>
    <t>Στήλη11992</t>
  </si>
  <si>
    <t>Στήλη11993</t>
  </si>
  <si>
    <t>Στήλη11994</t>
  </si>
  <si>
    <t>Στήλη11995</t>
  </si>
  <si>
    <t>Στήλη11996</t>
  </si>
  <si>
    <t>Στήλη11997</t>
  </si>
  <si>
    <t>Στήλη11998</t>
  </si>
  <si>
    <t>Στήλη11999</t>
  </si>
  <si>
    <t>Στήλη12000</t>
  </si>
  <si>
    <t>Στήλη12001</t>
  </si>
  <si>
    <t>Στήλη12002</t>
  </si>
  <si>
    <t>Στήλη12003</t>
  </si>
  <si>
    <t>Στήλη12004</t>
  </si>
  <si>
    <t>Στήλη12005</t>
  </si>
  <si>
    <t>Στήλη12006</t>
  </si>
  <si>
    <t>Στήλη12007</t>
  </si>
  <si>
    <t>Στήλη12008</t>
  </si>
  <si>
    <t>Στήλη12009</t>
  </si>
  <si>
    <t>Στήλη12010</t>
  </si>
  <si>
    <t>Στήλη12011</t>
  </si>
  <si>
    <t>Στήλη12012</t>
  </si>
  <si>
    <t>Στήλη12013</t>
  </si>
  <si>
    <t>Στήλη12014</t>
  </si>
  <si>
    <t>Στήλη12015</t>
  </si>
  <si>
    <t>Στήλη12016</t>
  </si>
  <si>
    <t>Στήλη12017</t>
  </si>
  <si>
    <t>Στήλη12018</t>
  </si>
  <si>
    <t>Στήλη12019</t>
  </si>
  <si>
    <t>Στήλη12020</t>
  </si>
  <si>
    <t>Στήλη12021</t>
  </si>
  <si>
    <t>Στήλη12022</t>
  </si>
  <si>
    <t>Στήλη12023</t>
  </si>
  <si>
    <t>Στήλη12024</t>
  </si>
  <si>
    <t>Στήλη12025</t>
  </si>
  <si>
    <t>Στήλη12026</t>
  </si>
  <si>
    <t>Στήλη12027</t>
  </si>
  <si>
    <t>Στήλη12028</t>
  </si>
  <si>
    <t>Στήλη12029</t>
  </si>
  <si>
    <t>Στήλη12030</t>
  </si>
  <si>
    <t>Στήλη12031</t>
  </si>
  <si>
    <t>Στήλη12032</t>
  </si>
  <si>
    <t>Στήλη12033</t>
  </si>
  <si>
    <t>Στήλη12034</t>
  </si>
  <si>
    <t>Στήλη12035</t>
  </si>
  <si>
    <t>Στήλη12036</t>
  </si>
  <si>
    <t>Στήλη12037</t>
  </si>
  <si>
    <t>Στήλη12038</t>
  </si>
  <si>
    <t>Στήλη12039</t>
  </si>
  <si>
    <t>Στήλη12040</t>
  </si>
  <si>
    <t>Στήλη12041</t>
  </si>
  <si>
    <t>Στήλη12042</t>
  </si>
  <si>
    <t>Στήλη12043</t>
  </si>
  <si>
    <t>Στήλη12044</t>
  </si>
  <si>
    <t>Στήλη12045</t>
  </si>
  <si>
    <t>Στήλη12046</t>
  </si>
  <si>
    <t>Στήλη12047</t>
  </si>
  <si>
    <t>Στήλη12048</t>
  </si>
  <si>
    <t>Στήλη12049</t>
  </si>
  <si>
    <t>Στήλη12050</t>
  </si>
  <si>
    <t>Στήλη12051</t>
  </si>
  <si>
    <t>Στήλη12052</t>
  </si>
  <si>
    <t>Στήλη12053</t>
  </si>
  <si>
    <t>Στήλη12054</t>
  </si>
  <si>
    <t>Στήλη12055</t>
  </si>
  <si>
    <t>Στήλη12056</t>
  </si>
  <si>
    <t>Στήλη12057</t>
  </si>
  <si>
    <t>Στήλη12058</t>
  </si>
  <si>
    <t>Στήλη12059</t>
  </si>
  <si>
    <t>Στήλη12060</t>
  </si>
  <si>
    <t>Στήλη12061</t>
  </si>
  <si>
    <t>Στήλη12062</t>
  </si>
  <si>
    <t>Στήλη12063</t>
  </si>
  <si>
    <t>Στήλη12064</t>
  </si>
  <si>
    <t>Στήλη12065</t>
  </si>
  <si>
    <t>Στήλη12066</t>
  </si>
  <si>
    <t>Στήλη12067</t>
  </si>
  <si>
    <t>Στήλη12068</t>
  </si>
  <si>
    <t>Στήλη12069</t>
  </si>
  <si>
    <t>Στήλη12070</t>
  </si>
  <si>
    <t>Στήλη12071</t>
  </si>
  <si>
    <t>Στήλη12072</t>
  </si>
  <si>
    <t>Στήλη12073</t>
  </si>
  <si>
    <t>Στήλη12074</t>
  </si>
  <si>
    <t>Στήλη12075</t>
  </si>
  <si>
    <t>Στήλη12076</t>
  </si>
  <si>
    <t>Στήλη12077</t>
  </si>
  <si>
    <t>Στήλη12078</t>
  </si>
  <si>
    <t>Στήλη12079</t>
  </si>
  <si>
    <t>Στήλη12080</t>
  </si>
  <si>
    <t>Στήλη12081</t>
  </si>
  <si>
    <t>Στήλη12082</t>
  </si>
  <si>
    <t>Στήλη12083</t>
  </si>
  <si>
    <t>Στήλη12084</t>
  </si>
  <si>
    <t>Στήλη12085</t>
  </si>
  <si>
    <t>Στήλη12086</t>
  </si>
  <si>
    <t>Στήλη12087</t>
  </si>
  <si>
    <t>Στήλη12088</t>
  </si>
  <si>
    <t>Στήλη12089</t>
  </si>
  <si>
    <t>Στήλη12090</t>
  </si>
  <si>
    <t>Στήλη12091</t>
  </si>
  <si>
    <t>Στήλη12092</t>
  </si>
  <si>
    <t>Στήλη12093</t>
  </si>
  <si>
    <t>Στήλη12094</t>
  </si>
  <si>
    <t>Στήλη12095</t>
  </si>
  <si>
    <t>Στήλη12096</t>
  </si>
  <si>
    <t>Στήλη12097</t>
  </si>
  <si>
    <t>Στήλη12098</t>
  </si>
  <si>
    <t>Στήλη12099</t>
  </si>
  <si>
    <t>Στήλη12100</t>
  </si>
  <si>
    <t>Στήλη12101</t>
  </si>
  <si>
    <t>Στήλη12102</t>
  </si>
  <si>
    <t>Στήλη12103</t>
  </si>
  <si>
    <t>Στήλη12104</t>
  </si>
  <si>
    <t>Στήλη12105</t>
  </si>
  <si>
    <t>Στήλη12106</t>
  </si>
  <si>
    <t>Στήλη12107</t>
  </si>
  <si>
    <t>Στήλη12108</t>
  </si>
  <si>
    <t>Στήλη12109</t>
  </si>
  <si>
    <t>Στήλη12110</t>
  </si>
  <si>
    <t>Στήλη12111</t>
  </si>
  <si>
    <t>Στήλη12112</t>
  </si>
  <si>
    <t>Στήλη12113</t>
  </si>
  <si>
    <t>Στήλη12114</t>
  </si>
  <si>
    <t>Στήλη12115</t>
  </si>
  <si>
    <t>Στήλη12116</t>
  </si>
  <si>
    <t>Στήλη12117</t>
  </si>
  <si>
    <t>Στήλη12118</t>
  </si>
  <si>
    <t>Στήλη12119</t>
  </si>
  <si>
    <t>Στήλη12120</t>
  </si>
  <si>
    <t>Στήλη12121</t>
  </si>
  <si>
    <t>Στήλη12122</t>
  </si>
  <si>
    <t>Στήλη12123</t>
  </si>
  <si>
    <t>Στήλη12124</t>
  </si>
  <si>
    <t>Στήλη12125</t>
  </si>
  <si>
    <t>Στήλη12126</t>
  </si>
  <si>
    <t>Στήλη12127</t>
  </si>
  <si>
    <t>Στήλη12128</t>
  </si>
  <si>
    <t>Στήλη12129</t>
  </si>
  <si>
    <t>Στήλη12130</t>
  </si>
  <si>
    <t>Στήλη12131</t>
  </si>
  <si>
    <t>Στήλη12132</t>
  </si>
  <si>
    <t>Στήλη12133</t>
  </si>
  <si>
    <t>Στήλη12134</t>
  </si>
  <si>
    <t>Στήλη12135</t>
  </si>
  <si>
    <t>Στήλη12136</t>
  </si>
  <si>
    <t>Στήλη12137</t>
  </si>
  <si>
    <t>Στήλη12138</t>
  </si>
  <si>
    <t>Στήλη12139</t>
  </si>
  <si>
    <t>Στήλη12140</t>
  </si>
  <si>
    <t>Στήλη12141</t>
  </si>
  <si>
    <t>Στήλη12142</t>
  </si>
  <si>
    <t>Στήλη12143</t>
  </si>
  <si>
    <t>Στήλη12144</t>
  </si>
  <si>
    <t>Στήλη12145</t>
  </si>
  <si>
    <t>Στήλη12146</t>
  </si>
  <si>
    <t>Στήλη12147</t>
  </si>
  <si>
    <t>Στήλη12148</t>
  </si>
  <si>
    <t>Στήλη12149</t>
  </si>
  <si>
    <t>Στήλη12150</t>
  </si>
  <si>
    <t>Στήλη12151</t>
  </si>
  <si>
    <t>Στήλη12152</t>
  </si>
  <si>
    <t>Στήλη12153</t>
  </si>
  <si>
    <t>Στήλη12154</t>
  </si>
  <si>
    <t>Στήλη12155</t>
  </si>
  <si>
    <t>Στήλη12156</t>
  </si>
  <si>
    <t>Στήλη12157</t>
  </si>
  <si>
    <t>Στήλη12158</t>
  </si>
  <si>
    <t>Στήλη12159</t>
  </si>
  <si>
    <t>Στήλη12160</t>
  </si>
  <si>
    <t>Στήλη12161</t>
  </si>
  <si>
    <t>Στήλη12162</t>
  </si>
  <si>
    <t>Στήλη12163</t>
  </si>
  <si>
    <t>Στήλη12164</t>
  </si>
  <si>
    <t>Στήλη12165</t>
  </si>
  <si>
    <t>Στήλη12166</t>
  </si>
  <si>
    <t>Στήλη12167</t>
  </si>
  <si>
    <t>Στήλη12168</t>
  </si>
  <si>
    <t>Στήλη12169</t>
  </si>
  <si>
    <t>Στήλη12170</t>
  </si>
  <si>
    <t>Στήλη12171</t>
  </si>
  <si>
    <t>Στήλη12172</t>
  </si>
  <si>
    <t>Στήλη12173</t>
  </si>
  <si>
    <t>Στήλη12174</t>
  </si>
  <si>
    <t>Στήλη12175</t>
  </si>
  <si>
    <t>Στήλη12176</t>
  </si>
  <si>
    <t>Στήλη12177</t>
  </si>
  <si>
    <t>Στήλη12178</t>
  </si>
  <si>
    <t>Στήλη12179</t>
  </si>
  <si>
    <t>Στήλη12180</t>
  </si>
  <si>
    <t>Στήλη12181</t>
  </si>
  <si>
    <t>Στήλη12182</t>
  </si>
  <si>
    <t>Στήλη12183</t>
  </si>
  <si>
    <t>Στήλη12184</t>
  </si>
  <si>
    <t>Στήλη12185</t>
  </si>
  <si>
    <t>Στήλη12186</t>
  </si>
  <si>
    <t>Στήλη12187</t>
  </si>
  <si>
    <t>Στήλη12188</t>
  </si>
  <si>
    <t>Στήλη12189</t>
  </si>
  <si>
    <t>Στήλη12190</t>
  </si>
  <si>
    <t>Στήλη12191</t>
  </si>
  <si>
    <t>Στήλη12192</t>
  </si>
  <si>
    <t>Στήλη12193</t>
  </si>
  <si>
    <t>Στήλη12194</t>
  </si>
  <si>
    <t>Στήλη12195</t>
  </si>
  <si>
    <t>Στήλη12196</t>
  </si>
  <si>
    <t>Στήλη12197</t>
  </si>
  <si>
    <t>Στήλη12198</t>
  </si>
  <si>
    <t>Στήλη12199</t>
  </si>
  <si>
    <t>Στήλη12200</t>
  </si>
  <si>
    <t>Στήλη12201</t>
  </si>
  <si>
    <t>Στήλη12202</t>
  </si>
  <si>
    <t>Στήλη12203</t>
  </si>
  <si>
    <t>Στήλη12204</t>
  </si>
  <si>
    <t>Στήλη12205</t>
  </si>
  <si>
    <t>Στήλη12206</t>
  </si>
  <si>
    <t>Στήλη12207</t>
  </si>
  <si>
    <t>Στήλη12208</t>
  </si>
  <si>
    <t>Στήλη12209</t>
  </si>
  <si>
    <t>Στήλη12210</t>
  </si>
  <si>
    <t>Στήλη12211</t>
  </si>
  <si>
    <t>Στήλη12212</t>
  </si>
  <si>
    <t>Στήλη12213</t>
  </si>
  <si>
    <t>Στήλη12214</t>
  </si>
  <si>
    <t>Στήλη12215</t>
  </si>
  <si>
    <t>Στήλη12216</t>
  </si>
  <si>
    <t>Στήλη12217</t>
  </si>
  <si>
    <t>Στήλη12218</t>
  </si>
  <si>
    <t>Στήλη12219</t>
  </si>
  <si>
    <t>Στήλη12220</t>
  </si>
  <si>
    <t>Στήλη12221</t>
  </si>
  <si>
    <t>Στήλη12222</t>
  </si>
  <si>
    <t>Στήλη12223</t>
  </si>
  <si>
    <t>Στήλη12224</t>
  </si>
  <si>
    <t>Στήλη12225</t>
  </si>
  <si>
    <t>Στήλη12226</t>
  </si>
  <si>
    <t>Στήλη12227</t>
  </si>
  <si>
    <t>Στήλη12228</t>
  </si>
  <si>
    <t>Στήλη12229</t>
  </si>
  <si>
    <t>Στήλη12230</t>
  </si>
  <si>
    <t>Στήλη12231</t>
  </si>
  <si>
    <t>Στήλη12232</t>
  </si>
  <si>
    <t>Στήλη12233</t>
  </si>
  <si>
    <t>Στήλη12234</t>
  </si>
  <si>
    <t>Στήλη12235</t>
  </si>
  <si>
    <t>Στήλη12236</t>
  </si>
  <si>
    <t>Στήλη12237</t>
  </si>
  <si>
    <t>Στήλη12238</t>
  </si>
  <si>
    <t>Στήλη12239</t>
  </si>
  <si>
    <t>Στήλη12240</t>
  </si>
  <si>
    <t>Στήλη12241</t>
  </si>
  <si>
    <t>Στήλη12242</t>
  </si>
  <si>
    <t>Στήλη12243</t>
  </si>
  <si>
    <t>Στήλη12244</t>
  </si>
  <si>
    <t>Στήλη12245</t>
  </si>
  <si>
    <t>Στήλη12246</t>
  </si>
  <si>
    <t>Στήλη12247</t>
  </si>
  <si>
    <t>Στήλη12248</t>
  </si>
  <si>
    <t>Στήλη12249</t>
  </si>
  <si>
    <t>Στήλη12250</t>
  </si>
  <si>
    <t>Στήλη12251</t>
  </si>
  <si>
    <t>Στήλη12252</t>
  </si>
  <si>
    <t>Στήλη12253</t>
  </si>
  <si>
    <t>Στήλη12254</t>
  </si>
  <si>
    <t>Στήλη12255</t>
  </si>
  <si>
    <t>Στήλη12256</t>
  </si>
  <si>
    <t>Στήλη12257</t>
  </si>
  <si>
    <t>Στήλη12258</t>
  </si>
  <si>
    <t>Στήλη12259</t>
  </si>
  <si>
    <t>Στήλη12260</t>
  </si>
  <si>
    <t>Στήλη12261</t>
  </si>
  <si>
    <t>Στήλη12262</t>
  </si>
  <si>
    <t>Στήλη12263</t>
  </si>
  <si>
    <t>Στήλη12264</t>
  </si>
  <si>
    <t>Στήλη12265</t>
  </si>
  <si>
    <t>Στήλη12266</t>
  </si>
  <si>
    <t>Στήλη12267</t>
  </si>
  <si>
    <t>Στήλη12268</t>
  </si>
  <si>
    <t>Στήλη12269</t>
  </si>
  <si>
    <t>Στήλη12270</t>
  </si>
  <si>
    <t>Στήλη12271</t>
  </si>
  <si>
    <t>Στήλη12272</t>
  </si>
  <si>
    <t>Στήλη12273</t>
  </si>
  <si>
    <t>Στήλη12274</t>
  </si>
  <si>
    <t>Στήλη12275</t>
  </si>
  <si>
    <t>Στήλη12276</t>
  </si>
  <si>
    <t>Στήλη12277</t>
  </si>
  <si>
    <t>Στήλη12278</t>
  </si>
  <si>
    <t>Στήλη12279</t>
  </si>
  <si>
    <t>Στήλη12280</t>
  </si>
  <si>
    <t>Στήλη12281</t>
  </si>
  <si>
    <t>Στήλη12282</t>
  </si>
  <si>
    <t>Στήλη12283</t>
  </si>
  <si>
    <t>Στήλη12284</t>
  </si>
  <si>
    <t>Στήλη12285</t>
  </si>
  <si>
    <t>Στήλη12286</t>
  </si>
  <si>
    <t>Στήλη12287</t>
  </si>
  <si>
    <t>Στήλη12288</t>
  </si>
  <si>
    <t>Στήλη12289</t>
  </si>
  <si>
    <t>Στήλη12290</t>
  </si>
  <si>
    <t>Στήλη12291</t>
  </si>
  <si>
    <t>Στήλη12292</t>
  </si>
  <si>
    <t>Στήλη12293</t>
  </si>
  <si>
    <t>Στήλη12294</t>
  </si>
  <si>
    <t>Στήλη12295</t>
  </si>
  <si>
    <t>Στήλη12296</t>
  </si>
  <si>
    <t>Στήλη12297</t>
  </si>
  <si>
    <t>Στήλη12298</t>
  </si>
  <si>
    <t>Στήλη12299</t>
  </si>
  <si>
    <t>Στήλη12300</t>
  </si>
  <si>
    <t>Στήλη12301</t>
  </si>
  <si>
    <t>Στήλη12302</t>
  </si>
  <si>
    <t>Στήλη12303</t>
  </si>
  <si>
    <t>Στήλη12304</t>
  </si>
  <si>
    <t>Στήλη12305</t>
  </si>
  <si>
    <t>Στήλη12306</t>
  </si>
  <si>
    <t>Στήλη12307</t>
  </si>
  <si>
    <t>Στήλη12308</t>
  </si>
  <si>
    <t>Στήλη12309</t>
  </si>
  <si>
    <t>Στήλη12310</t>
  </si>
  <si>
    <t>Στήλη12311</t>
  </si>
  <si>
    <t>Στήλη12312</t>
  </si>
  <si>
    <t>Στήλη12313</t>
  </si>
  <si>
    <t>Στήλη12314</t>
  </si>
  <si>
    <t>Στήλη12315</t>
  </si>
  <si>
    <t>Στήλη12316</t>
  </si>
  <si>
    <t>Στήλη12317</t>
  </si>
  <si>
    <t>Στήλη12318</t>
  </si>
  <si>
    <t>Στήλη12319</t>
  </si>
  <si>
    <t>Στήλη12320</t>
  </si>
  <si>
    <t>Στήλη12321</t>
  </si>
  <si>
    <t>Στήλη12322</t>
  </si>
  <si>
    <t>Στήλη12323</t>
  </si>
  <si>
    <t>Στήλη12324</t>
  </si>
  <si>
    <t>Στήλη12325</t>
  </si>
  <si>
    <t>Στήλη12326</t>
  </si>
  <si>
    <t>Στήλη12327</t>
  </si>
  <si>
    <t>Στήλη12328</t>
  </si>
  <si>
    <t>Στήλη12329</t>
  </si>
  <si>
    <t>Στήλη12330</t>
  </si>
  <si>
    <t>Στήλη12331</t>
  </si>
  <si>
    <t>Στήλη12332</t>
  </si>
  <si>
    <t>Στήλη12333</t>
  </si>
  <si>
    <t>Στήλη12334</t>
  </si>
  <si>
    <t>Στήλη12335</t>
  </si>
  <si>
    <t>Στήλη12336</t>
  </si>
  <si>
    <t>Στήλη12337</t>
  </si>
  <si>
    <t>Στήλη12338</t>
  </si>
  <si>
    <t>Στήλη12339</t>
  </si>
  <si>
    <t>Στήλη12340</t>
  </si>
  <si>
    <t>Στήλη12341</t>
  </si>
  <si>
    <t>Στήλη12342</t>
  </si>
  <si>
    <t>Στήλη12343</t>
  </si>
  <si>
    <t>Στήλη12344</t>
  </si>
  <si>
    <t>Στήλη12345</t>
  </si>
  <si>
    <t>Στήλη12346</t>
  </si>
  <si>
    <t>Στήλη12347</t>
  </si>
  <si>
    <t>Στήλη12348</t>
  </si>
  <si>
    <t>Στήλη12349</t>
  </si>
  <si>
    <t>Στήλη12350</t>
  </si>
  <si>
    <t>Στήλη12351</t>
  </si>
  <si>
    <t>Στήλη12352</t>
  </si>
  <si>
    <t>Στήλη12353</t>
  </si>
  <si>
    <t>Στήλη12354</t>
  </si>
  <si>
    <t>Στήλη12355</t>
  </si>
  <si>
    <t>Στήλη12356</t>
  </si>
  <si>
    <t>Στήλη12357</t>
  </si>
  <si>
    <t>Στήλη12358</t>
  </si>
  <si>
    <t>Στήλη12359</t>
  </si>
  <si>
    <t>Στήλη12360</t>
  </si>
  <si>
    <t>Στήλη12361</t>
  </si>
  <si>
    <t>Στήλη12362</t>
  </si>
  <si>
    <t>Στήλη12363</t>
  </si>
  <si>
    <t>Στήλη12364</t>
  </si>
  <si>
    <t>Στήλη12365</t>
  </si>
  <si>
    <t>Στήλη12366</t>
  </si>
  <si>
    <t>Στήλη12367</t>
  </si>
  <si>
    <t>Στήλη12368</t>
  </si>
  <si>
    <t>Στήλη12369</t>
  </si>
  <si>
    <t>Στήλη12370</t>
  </si>
  <si>
    <t>Στήλη12371</t>
  </si>
  <si>
    <t>Στήλη12372</t>
  </si>
  <si>
    <t>Στήλη12373</t>
  </si>
  <si>
    <t>Στήλη12374</t>
  </si>
  <si>
    <t>Στήλη12375</t>
  </si>
  <si>
    <t>Στήλη12376</t>
  </si>
  <si>
    <t>Στήλη12377</t>
  </si>
  <si>
    <t>Στήλη12378</t>
  </si>
  <si>
    <t>Στήλη12379</t>
  </si>
  <si>
    <t>Στήλη12380</t>
  </si>
  <si>
    <t>Στήλη12381</t>
  </si>
  <si>
    <t>Στήλη12382</t>
  </si>
  <si>
    <t>Στήλη12383</t>
  </si>
  <si>
    <t>Στήλη12384</t>
  </si>
  <si>
    <t>Στήλη12385</t>
  </si>
  <si>
    <t>Στήλη12386</t>
  </si>
  <si>
    <t>Στήλη12387</t>
  </si>
  <si>
    <t>Στήλη12388</t>
  </si>
  <si>
    <t>Στήλη12389</t>
  </si>
  <si>
    <t>Στήλη12390</t>
  </si>
  <si>
    <t>Στήλη12391</t>
  </si>
  <si>
    <t>Στήλη12392</t>
  </si>
  <si>
    <t>Στήλη12393</t>
  </si>
  <si>
    <t>Στήλη12394</t>
  </si>
  <si>
    <t>Στήλη12395</t>
  </si>
  <si>
    <t>Στήλη12396</t>
  </si>
  <si>
    <t>Στήλη12397</t>
  </si>
  <si>
    <t>Στήλη12398</t>
  </si>
  <si>
    <t>Στήλη12399</t>
  </si>
  <si>
    <t>Στήλη12400</t>
  </si>
  <si>
    <t>Στήλη12401</t>
  </si>
  <si>
    <t>Στήλη12402</t>
  </si>
  <si>
    <t>Στήλη12403</t>
  </si>
  <si>
    <t>Στήλη12404</t>
  </si>
  <si>
    <t>Στήλη12405</t>
  </si>
  <si>
    <t>Στήλη12406</t>
  </si>
  <si>
    <t>Στήλη12407</t>
  </si>
  <si>
    <t>Στήλη12408</t>
  </si>
  <si>
    <t>Στήλη12409</t>
  </si>
  <si>
    <t>Στήλη12410</t>
  </si>
  <si>
    <t>Στήλη12411</t>
  </si>
  <si>
    <t>Στήλη12412</t>
  </si>
  <si>
    <t>Στήλη12413</t>
  </si>
  <si>
    <t>Στήλη12414</t>
  </si>
  <si>
    <t>Στήλη12415</t>
  </si>
  <si>
    <t>Στήλη12416</t>
  </si>
  <si>
    <t>Στήλη12417</t>
  </si>
  <si>
    <t>Στήλη12418</t>
  </si>
  <si>
    <t>Στήλη12419</t>
  </si>
  <si>
    <t>Στήλη12420</t>
  </si>
  <si>
    <t>Στήλη12421</t>
  </si>
  <si>
    <t>Στήλη12422</t>
  </si>
  <si>
    <t>Στήλη12423</t>
  </si>
  <si>
    <t>Στήλη12424</t>
  </si>
  <si>
    <t>Στήλη12425</t>
  </si>
  <si>
    <t>Στήλη12426</t>
  </si>
  <si>
    <t>Στήλη12427</t>
  </si>
  <si>
    <t>Στήλη12428</t>
  </si>
  <si>
    <t>Στήλη12429</t>
  </si>
  <si>
    <t>Στήλη12430</t>
  </si>
  <si>
    <t>Στήλη12431</t>
  </si>
  <si>
    <t>Στήλη12432</t>
  </si>
  <si>
    <t>Στήλη12433</t>
  </si>
  <si>
    <t>Στήλη12434</t>
  </si>
  <si>
    <t>Στήλη12435</t>
  </si>
  <si>
    <t>Στήλη12436</t>
  </si>
  <si>
    <t>Στήλη12437</t>
  </si>
  <si>
    <t>Στήλη12438</t>
  </si>
  <si>
    <t>Στήλη12439</t>
  </si>
  <si>
    <t>Στήλη12440</t>
  </si>
  <si>
    <t>Στήλη12441</t>
  </si>
  <si>
    <t>Στήλη12442</t>
  </si>
  <si>
    <t>Στήλη12443</t>
  </si>
  <si>
    <t>Στήλη12444</t>
  </si>
  <si>
    <t>Στήλη12445</t>
  </si>
  <si>
    <t>Στήλη12446</t>
  </si>
  <si>
    <t>Στήλη12447</t>
  </si>
  <si>
    <t>Στήλη12448</t>
  </si>
  <si>
    <t>Στήλη12449</t>
  </si>
  <si>
    <t>Στήλη12450</t>
  </si>
  <si>
    <t>Στήλη12451</t>
  </si>
  <si>
    <t>Στήλη12452</t>
  </si>
  <si>
    <t>Στήλη12453</t>
  </si>
  <si>
    <t>Στήλη12454</t>
  </si>
  <si>
    <t>Στήλη12455</t>
  </si>
  <si>
    <t>Στήλη12456</t>
  </si>
  <si>
    <t>Στήλη12457</t>
  </si>
  <si>
    <t>Στήλη12458</t>
  </si>
  <si>
    <t>Στήλη12459</t>
  </si>
  <si>
    <t>Στήλη12460</t>
  </si>
  <si>
    <t>Στήλη12461</t>
  </si>
  <si>
    <t>Στήλη12462</t>
  </si>
  <si>
    <t>Στήλη12463</t>
  </si>
  <si>
    <t>Στήλη12464</t>
  </si>
  <si>
    <t>Στήλη12465</t>
  </si>
  <si>
    <t>Στήλη12466</t>
  </si>
  <si>
    <t>Στήλη12467</t>
  </si>
  <si>
    <t>Στήλη12468</t>
  </si>
  <si>
    <t>Στήλη12469</t>
  </si>
  <si>
    <t>Στήλη12470</t>
  </si>
  <si>
    <t>Στήλη12471</t>
  </si>
  <si>
    <t>Στήλη12472</t>
  </si>
  <si>
    <t>Στήλη12473</t>
  </si>
  <si>
    <t>Στήλη12474</t>
  </si>
  <si>
    <t>Στήλη12475</t>
  </si>
  <si>
    <t>Στήλη12476</t>
  </si>
  <si>
    <t>Στήλη12477</t>
  </si>
  <si>
    <t>Στήλη12478</t>
  </si>
  <si>
    <t>Στήλη12479</t>
  </si>
  <si>
    <t>Στήλη12480</t>
  </si>
  <si>
    <t>Στήλη12481</t>
  </si>
  <si>
    <t>Στήλη12482</t>
  </si>
  <si>
    <t>Στήλη12483</t>
  </si>
  <si>
    <t>Στήλη12484</t>
  </si>
  <si>
    <t>Στήλη12485</t>
  </si>
  <si>
    <t>Στήλη12486</t>
  </si>
  <si>
    <t>Στήλη12487</t>
  </si>
  <si>
    <t>Στήλη12488</t>
  </si>
  <si>
    <t>Στήλη12489</t>
  </si>
  <si>
    <t>Στήλη12490</t>
  </si>
  <si>
    <t>Στήλη12491</t>
  </si>
  <si>
    <t>Στήλη12492</t>
  </si>
  <si>
    <t>Στήλη12493</t>
  </si>
  <si>
    <t>Στήλη12494</t>
  </si>
  <si>
    <t>Στήλη12495</t>
  </si>
  <si>
    <t>Στήλη12496</t>
  </si>
  <si>
    <t>Στήλη12497</t>
  </si>
  <si>
    <t>Στήλη12498</t>
  </si>
  <si>
    <t>Στήλη12499</t>
  </si>
  <si>
    <t>Στήλη12500</t>
  </si>
  <si>
    <t>Στήλη12501</t>
  </si>
  <si>
    <t>Στήλη12502</t>
  </si>
  <si>
    <t>Στήλη12503</t>
  </si>
  <si>
    <t>Στήλη12504</t>
  </si>
  <si>
    <t>Στήλη12505</t>
  </si>
  <si>
    <t>Στήλη12506</t>
  </si>
  <si>
    <t>Στήλη12507</t>
  </si>
  <si>
    <t>Στήλη12508</t>
  </si>
  <si>
    <t>Στήλη12509</t>
  </si>
  <si>
    <t>Στήλη12510</t>
  </si>
  <si>
    <t>Στήλη12511</t>
  </si>
  <si>
    <t>Στήλη12512</t>
  </si>
  <si>
    <t>Στήλη12513</t>
  </si>
  <si>
    <t>Στήλη12514</t>
  </si>
  <si>
    <t>Στήλη12515</t>
  </si>
  <si>
    <t>Στήλη12516</t>
  </si>
  <si>
    <t>Στήλη12517</t>
  </si>
  <si>
    <t>Στήλη12518</t>
  </si>
  <si>
    <t>Στήλη12519</t>
  </si>
  <si>
    <t>Στήλη12520</t>
  </si>
  <si>
    <t>Στήλη12521</t>
  </si>
  <si>
    <t>Στήλη12522</t>
  </si>
  <si>
    <t>Στήλη12523</t>
  </si>
  <si>
    <t>Στήλη12524</t>
  </si>
  <si>
    <t>Στήλη12525</t>
  </si>
  <si>
    <t>Στήλη12526</t>
  </si>
  <si>
    <t>Στήλη12527</t>
  </si>
  <si>
    <t>Στήλη12528</t>
  </si>
  <si>
    <t>Στήλη12529</t>
  </si>
  <si>
    <t>Στήλη12530</t>
  </si>
  <si>
    <t>Στήλη12531</t>
  </si>
  <si>
    <t>Στήλη12532</t>
  </si>
  <si>
    <t>Στήλη12533</t>
  </si>
  <si>
    <t>Στήλη12534</t>
  </si>
  <si>
    <t>Στήλη12535</t>
  </si>
  <si>
    <t>Στήλη12536</t>
  </si>
  <si>
    <t>Στήλη12537</t>
  </si>
  <si>
    <t>Στήλη12538</t>
  </si>
  <si>
    <t>Στήλη12539</t>
  </si>
  <si>
    <t>Στήλη12540</t>
  </si>
  <si>
    <t>Στήλη12541</t>
  </si>
  <si>
    <t>Στήλη12542</t>
  </si>
  <si>
    <t>Στήλη12543</t>
  </si>
  <si>
    <t>Στήλη12544</t>
  </si>
  <si>
    <t>Στήλη12545</t>
  </si>
  <si>
    <t>Στήλη12546</t>
  </si>
  <si>
    <t>Στήλη12547</t>
  </si>
  <si>
    <t>Στήλη12548</t>
  </si>
  <si>
    <t>Στήλη12549</t>
  </si>
  <si>
    <t>Στήλη12550</t>
  </si>
  <si>
    <t>Στήλη12551</t>
  </si>
  <si>
    <t>Στήλη12552</t>
  </si>
  <si>
    <t>Στήλη12553</t>
  </si>
  <si>
    <t>Στήλη12554</t>
  </si>
  <si>
    <t>Στήλη12555</t>
  </si>
  <si>
    <t>Στήλη12556</t>
  </si>
  <si>
    <t>Στήλη12557</t>
  </si>
  <si>
    <t>Στήλη12558</t>
  </si>
  <si>
    <t>Στήλη12559</t>
  </si>
  <si>
    <t>Στήλη12560</t>
  </si>
  <si>
    <t>Στήλη12561</t>
  </si>
  <si>
    <t>Στήλη12562</t>
  </si>
  <si>
    <t>Στήλη12563</t>
  </si>
  <si>
    <t>Στήλη12564</t>
  </si>
  <si>
    <t>Στήλη12565</t>
  </si>
  <si>
    <t>Στήλη12566</t>
  </si>
  <si>
    <t>Στήλη12567</t>
  </si>
  <si>
    <t>Στήλη12568</t>
  </si>
  <si>
    <t>Στήλη12569</t>
  </si>
  <si>
    <t>Στήλη12570</t>
  </si>
  <si>
    <t>Στήλη12571</t>
  </si>
  <si>
    <t>Στήλη12572</t>
  </si>
  <si>
    <t>Στήλη12573</t>
  </si>
  <si>
    <t>Στήλη12574</t>
  </si>
  <si>
    <t>Στήλη12575</t>
  </si>
  <si>
    <t>Στήλη12576</t>
  </si>
  <si>
    <t>Στήλη12577</t>
  </si>
  <si>
    <t>Στήλη12578</t>
  </si>
  <si>
    <t>Στήλη12579</t>
  </si>
  <si>
    <t>Στήλη12580</t>
  </si>
  <si>
    <t>Στήλη12581</t>
  </si>
  <si>
    <t>Στήλη12582</t>
  </si>
  <si>
    <t>Στήλη12583</t>
  </si>
  <si>
    <t>Στήλη12584</t>
  </si>
  <si>
    <t>Στήλη12585</t>
  </si>
  <si>
    <t>Στήλη12586</t>
  </si>
  <si>
    <t>Στήλη12587</t>
  </si>
  <si>
    <t>Στήλη12588</t>
  </si>
  <si>
    <t>Στήλη12589</t>
  </si>
  <si>
    <t>Στήλη12590</t>
  </si>
  <si>
    <t>Στήλη12591</t>
  </si>
  <si>
    <t>Στήλη12592</t>
  </si>
  <si>
    <t>Στήλη12593</t>
  </si>
  <si>
    <t>Στήλη12594</t>
  </si>
  <si>
    <t>Στήλη12595</t>
  </si>
  <si>
    <t>Στήλη12596</t>
  </si>
  <si>
    <t>Στήλη12597</t>
  </si>
  <si>
    <t>Στήλη12598</t>
  </si>
  <si>
    <t>Στήλη12599</t>
  </si>
  <si>
    <t>Στήλη12600</t>
  </si>
  <si>
    <t>Στήλη12601</t>
  </si>
  <si>
    <t>Στήλη12602</t>
  </si>
  <si>
    <t>Στήλη12603</t>
  </si>
  <si>
    <t>Στήλη12604</t>
  </si>
  <si>
    <t>Στήλη12605</t>
  </si>
  <si>
    <t>Στήλη12606</t>
  </si>
  <si>
    <t>Στήλη12607</t>
  </si>
  <si>
    <t>Στήλη12608</t>
  </si>
  <si>
    <t>Στήλη12609</t>
  </si>
  <si>
    <t>Στήλη12610</t>
  </si>
  <si>
    <t>Στήλη12611</t>
  </si>
  <si>
    <t>Στήλη12612</t>
  </si>
  <si>
    <t>Στήλη12613</t>
  </si>
  <si>
    <t>Στήλη12614</t>
  </si>
  <si>
    <t>Στήλη12615</t>
  </si>
  <si>
    <t>Στήλη12616</t>
  </si>
  <si>
    <t>Στήλη12617</t>
  </si>
  <si>
    <t>Στήλη12618</t>
  </si>
  <si>
    <t>Στήλη12619</t>
  </si>
  <si>
    <t>Στήλη12620</t>
  </si>
  <si>
    <t>Στήλη12621</t>
  </si>
  <si>
    <t>Στήλη12622</t>
  </si>
  <si>
    <t>Στήλη12623</t>
  </si>
  <si>
    <t>Στήλη12624</t>
  </si>
  <si>
    <t>Στήλη12625</t>
  </si>
  <si>
    <t>Στήλη12626</t>
  </si>
  <si>
    <t>Στήλη12627</t>
  </si>
  <si>
    <t>Στήλη12628</t>
  </si>
  <si>
    <t>Στήλη12629</t>
  </si>
  <si>
    <t>Στήλη12630</t>
  </si>
  <si>
    <t>Στήλη12631</t>
  </si>
  <si>
    <t>Στήλη12632</t>
  </si>
  <si>
    <t>Στήλη12633</t>
  </si>
  <si>
    <t>Στήλη12634</t>
  </si>
  <si>
    <t>Στήλη12635</t>
  </si>
  <si>
    <t>Στήλη12636</t>
  </si>
  <si>
    <t>Στήλη12637</t>
  </si>
  <si>
    <t>Στήλη12638</t>
  </si>
  <si>
    <t>Στήλη12639</t>
  </si>
  <si>
    <t>Στήλη12640</t>
  </si>
  <si>
    <t>Στήλη12641</t>
  </si>
  <si>
    <t>Στήλη12642</t>
  </si>
  <si>
    <t>Στήλη12643</t>
  </si>
  <si>
    <t>Στήλη12644</t>
  </si>
  <si>
    <t>Στήλη12645</t>
  </si>
  <si>
    <t>Στήλη12646</t>
  </si>
  <si>
    <t>Στήλη12647</t>
  </si>
  <si>
    <t>Στήλη12648</t>
  </si>
  <si>
    <t>Στήλη12649</t>
  </si>
  <si>
    <t>Στήλη12650</t>
  </si>
  <si>
    <t>Στήλη12651</t>
  </si>
  <si>
    <t>Στήλη12652</t>
  </si>
  <si>
    <t>Στήλη12653</t>
  </si>
  <si>
    <t>Στήλη12654</t>
  </si>
  <si>
    <t>Στήλη12655</t>
  </si>
  <si>
    <t>Στήλη12656</t>
  </si>
  <si>
    <t>Στήλη12657</t>
  </si>
  <si>
    <t>Στήλη12658</t>
  </si>
  <si>
    <t>Στήλη12659</t>
  </si>
  <si>
    <t>Στήλη12660</t>
  </si>
  <si>
    <t>Στήλη12661</t>
  </si>
  <si>
    <t>Στήλη12662</t>
  </si>
  <si>
    <t>Στήλη12663</t>
  </si>
  <si>
    <t>Στήλη12664</t>
  </si>
  <si>
    <t>Στήλη12665</t>
  </si>
  <si>
    <t>Στήλη12666</t>
  </si>
  <si>
    <t>Στήλη12667</t>
  </si>
  <si>
    <t>Στήλη12668</t>
  </si>
  <si>
    <t>Στήλη12669</t>
  </si>
  <si>
    <t>Στήλη12670</t>
  </si>
  <si>
    <t>Στήλη12671</t>
  </si>
  <si>
    <t>Στήλη12672</t>
  </si>
  <si>
    <t>Στήλη12673</t>
  </si>
  <si>
    <t>Στήλη12674</t>
  </si>
  <si>
    <t>Στήλη12675</t>
  </si>
  <si>
    <t>Στήλη12676</t>
  </si>
  <si>
    <t>Στήλη12677</t>
  </si>
  <si>
    <t>Στήλη12678</t>
  </si>
  <si>
    <t>Στήλη12679</t>
  </si>
  <si>
    <t>Στήλη12680</t>
  </si>
  <si>
    <t>Στήλη12681</t>
  </si>
  <si>
    <t>Στήλη12682</t>
  </si>
  <si>
    <t>Στήλη12683</t>
  </si>
  <si>
    <t>Στήλη12684</t>
  </si>
  <si>
    <t>Στήλη12685</t>
  </si>
  <si>
    <t>Στήλη12686</t>
  </si>
  <si>
    <t>Στήλη12687</t>
  </si>
  <si>
    <t>Στήλη12688</t>
  </si>
  <si>
    <t>Στήλη12689</t>
  </si>
  <si>
    <t>Στήλη12690</t>
  </si>
  <si>
    <t>Στήλη12691</t>
  </si>
  <si>
    <t>Στήλη12692</t>
  </si>
  <si>
    <t>Στήλη12693</t>
  </si>
  <si>
    <t>Στήλη12694</t>
  </si>
  <si>
    <t>Στήλη12695</t>
  </si>
  <si>
    <t>Στήλη12696</t>
  </si>
  <si>
    <t>Στήλη12697</t>
  </si>
  <si>
    <t>Στήλη12698</t>
  </si>
  <si>
    <t>Στήλη12699</t>
  </si>
  <si>
    <t>Στήλη12700</t>
  </si>
  <si>
    <t>Στήλη12701</t>
  </si>
  <si>
    <t>Στήλη12702</t>
  </si>
  <si>
    <t>Στήλη12703</t>
  </si>
  <si>
    <t>Στήλη12704</t>
  </si>
  <si>
    <t>Στήλη12705</t>
  </si>
  <si>
    <t>Στήλη12706</t>
  </si>
  <si>
    <t>Στήλη12707</t>
  </si>
  <si>
    <t>Στήλη12708</t>
  </si>
  <si>
    <t>Στήλη12709</t>
  </si>
  <si>
    <t>Στήλη12710</t>
  </si>
  <si>
    <t>Στήλη12711</t>
  </si>
  <si>
    <t>Στήλη12712</t>
  </si>
  <si>
    <t>Στήλη12713</t>
  </si>
  <si>
    <t>Στήλη12714</t>
  </si>
  <si>
    <t>Στήλη12715</t>
  </si>
  <si>
    <t>Στήλη12716</t>
  </si>
  <si>
    <t>Στήλη12717</t>
  </si>
  <si>
    <t>Στήλη12718</t>
  </si>
  <si>
    <t>Στήλη12719</t>
  </si>
  <si>
    <t>Στήλη12720</t>
  </si>
  <si>
    <t>Στήλη12721</t>
  </si>
  <si>
    <t>Στήλη12722</t>
  </si>
  <si>
    <t>Στήλη12723</t>
  </si>
  <si>
    <t>Στήλη12724</t>
  </si>
  <si>
    <t>Στήλη12725</t>
  </si>
  <si>
    <t>Στήλη12726</t>
  </si>
  <si>
    <t>Στήλη12727</t>
  </si>
  <si>
    <t>Στήλη12728</t>
  </si>
  <si>
    <t>Στήλη12729</t>
  </si>
  <si>
    <t>Στήλη12730</t>
  </si>
  <si>
    <t>Στήλη12731</t>
  </si>
  <si>
    <t>Στήλη12732</t>
  </si>
  <si>
    <t>Στήλη12733</t>
  </si>
  <si>
    <t>Στήλη12734</t>
  </si>
  <si>
    <t>Στήλη12735</t>
  </si>
  <si>
    <t>Στήλη12736</t>
  </si>
  <si>
    <t>Στήλη12737</t>
  </si>
  <si>
    <t>Στήλη12738</t>
  </si>
  <si>
    <t>Στήλη12739</t>
  </si>
  <si>
    <t>Στήλη12740</t>
  </si>
  <si>
    <t>Στήλη12741</t>
  </si>
  <si>
    <t>Στήλη12742</t>
  </si>
  <si>
    <t>Στήλη12743</t>
  </si>
  <si>
    <t>Στήλη12744</t>
  </si>
  <si>
    <t>Στήλη12745</t>
  </si>
  <si>
    <t>Στήλη12746</t>
  </si>
  <si>
    <t>Στήλη12747</t>
  </si>
  <si>
    <t>Στήλη12748</t>
  </si>
  <si>
    <t>Στήλη12749</t>
  </si>
  <si>
    <t>Στήλη12750</t>
  </si>
  <si>
    <t>Στήλη12751</t>
  </si>
  <si>
    <t>Στήλη12752</t>
  </si>
  <si>
    <t>Στήλη12753</t>
  </si>
  <si>
    <t>Στήλη12754</t>
  </si>
  <si>
    <t>Στήλη12755</t>
  </si>
  <si>
    <t>Στήλη12756</t>
  </si>
  <si>
    <t>Στήλη12757</t>
  </si>
  <si>
    <t>Στήλη12758</t>
  </si>
  <si>
    <t>Στήλη12759</t>
  </si>
  <si>
    <t>Στήλη12760</t>
  </si>
  <si>
    <t>Στήλη12761</t>
  </si>
  <si>
    <t>Στήλη12762</t>
  </si>
  <si>
    <t>Στήλη12763</t>
  </si>
  <si>
    <t>Στήλη12764</t>
  </si>
  <si>
    <t>Στήλη12765</t>
  </si>
  <si>
    <t>Στήλη12766</t>
  </si>
  <si>
    <t>Στήλη12767</t>
  </si>
  <si>
    <t>Στήλη12768</t>
  </si>
  <si>
    <t>Στήλη12769</t>
  </si>
  <si>
    <t>Στήλη12770</t>
  </si>
  <si>
    <t>Στήλη12771</t>
  </si>
  <si>
    <t>Στήλη12772</t>
  </si>
  <si>
    <t>Στήλη12773</t>
  </si>
  <si>
    <t>Στήλη12774</t>
  </si>
  <si>
    <t>Στήλη12775</t>
  </si>
  <si>
    <t>Στήλη12776</t>
  </si>
  <si>
    <t>Στήλη12777</t>
  </si>
  <si>
    <t>Στήλη12778</t>
  </si>
  <si>
    <t>Στήλη12779</t>
  </si>
  <si>
    <t>Στήλη12780</t>
  </si>
  <si>
    <t>Στήλη12781</t>
  </si>
  <si>
    <t>Στήλη12782</t>
  </si>
  <si>
    <t>Στήλη12783</t>
  </si>
  <si>
    <t>Στήλη12784</t>
  </si>
  <si>
    <t>Στήλη12785</t>
  </si>
  <si>
    <t>Στήλη12786</t>
  </si>
  <si>
    <t>Στήλη12787</t>
  </si>
  <si>
    <t>Στήλη12788</t>
  </si>
  <si>
    <t>Στήλη12789</t>
  </si>
  <si>
    <t>Στήλη12790</t>
  </si>
  <si>
    <t>Στήλη12791</t>
  </si>
  <si>
    <t>Στήλη12792</t>
  </si>
  <si>
    <t>Στήλη12793</t>
  </si>
  <si>
    <t>Στήλη12794</t>
  </si>
  <si>
    <t>Στήλη12795</t>
  </si>
  <si>
    <t>Στήλη12796</t>
  </si>
  <si>
    <t>Στήλη12797</t>
  </si>
  <si>
    <t>Στήλη12798</t>
  </si>
  <si>
    <t>Στήλη12799</t>
  </si>
  <si>
    <t>Στήλη12800</t>
  </si>
  <si>
    <t>Στήλη12801</t>
  </si>
  <si>
    <t>Στήλη12802</t>
  </si>
  <si>
    <t>Στήλη12803</t>
  </si>
  <si>
    <t>Στήλη12804</t>
  </si>
  <si>
    <t>Στήλη12805</t>
  </si>
  <si>
    <t>Στήλη12806</t>
  </si>
  <si>
    <t>Στήλη12807</t>
  </si>
  <si>
    <t>Στήλη12808</t>
  </si>
  <si>
    <t>Στήλη12809</t>
  </si>
  <si>
    <t>Στήλη12810</t>
  </si>
  <si>
    <t>Στήλη12811</t>
  </si>
  <si>
    <t>Στήλη12812</t>
  </si>
  <si>
    <t>Στήλη12813</t>
  </si>
  <si>
    <t>Στήλη12814</t>
  </si>
  <si>
    <t>Στήλη12815</t>
  </si>
  <si>
    <t>Στήλη12816</t>
  </si>
  <si>
    <t>Στήλη12817</t>
  </si>
  <si>
    <t>Στήλη12818</t>
  </si>
  <si>
    <t>Στήλη12819</t>
  </si>
  <si>
    <t>Στήλη12820</t>
  </si>
  <si>
    <t>Στήλη12821</t>
  </si>
  <si>
    <t>Στήλη12822</t>
  </si>
  <si>
    <t>Στήλη12823</t>
  </si>
  <si>
    <t>Στήλη12824</t>
  </si>
  <si>
    <t>Στήλη12825</t>
  </si>
  <si>
    <t>Στήλη12826</t>
  </si>
  <si>
    <t>Στήλη12827</t>
  </si>
  <si>
    <t>Στήλη12828</t>
  </si>
  <si>
    <t>Στήλη12829</t>
  </si>
  <si>
    <t>Στήλη12830</t>
  </si>
  <si>
    <t>Στήλη12831</t>
  </si>
  <si>
    <t>Στήλη12832</t>
  </si>
  <si>
    <t>Στήλη12833</t>
  </si>
  <si>
    <t>Στήλη12834</t>
  </si>
  <si>
    <t>Στήλη12835</t>
  </si>
  <si>
    <t>Στήλη12836</t>
  </si>
  <si>
    <t>Στήλη12837</t>
  </si>
  <si>
    <t>Στήλη12838</t>
  </si>
  <si>
    <t>Στήλη12839</t>
  </si>
  <si>
    <t>Στήλη12840</t>
  </si>
  <si>
    <t>Στήλη12841</t>
  </si>
  <si>
    <t>Στήλη12842</t>
  </si>
  <si>
    <t>Στήλη12843</t>
  </si>
  <si>
    <t>Στήλη12844</t>
  </si>
  <si>
    <t>Στήλη12845</t>
  </si>
  <si>
    <t>Στήλη12846</t>
  </si>
  <si>
    <t>Στήλη12847</t>
  </si>
  <si>
    <t>Στήλη12848</t>
  </si>
  <si>
    <t>Στήλη12849</t>
  </si>
  <si>
    <t>Στήλη12850</t>
  </si>
  <si>
    <t>Στήλη12851</t>
  </si>
  <si>
    <t>Στήλη12852</t>
  </si>
  <si>
    <t>Στήλη12853</t>
  </si>
  <si>
    <t>Στήλη12854</t>
  </si>
  <si>
    <t>Στήλη12855</t>
  </si>
  <si>
    <t>Στήλη12856</t>
  </si>
  <si>
    <t>Στήλη12857</t>
  </si>
  <si>
    <t>Στήλη12858</t>
  </si>
  <si>
    <t>Στήλη12859</t>
  </si>
  <si>
    <t>Στήλη12860</t>
  </si>
  <si>
    <t>Στήλη12861</t>
  </si>
  <si>
    <t>Στήλη12862</t>
  </si>
  <si>
    <t>Στήλη12863</t>
  </si>
  <si>
    <t>Στήλη12864</t>
  </si>
  <si>
    <t>Στήλη12865</t>
  </si>
  <si>
    <t>Στήλη12866</t>
  </si>
  <si>
    <t>Στήλη12867</t>
  </si>
  <si>
    <t>Στήλη12868</t>
  </si>
  <si>
    <t>Στήλη12869</t>
  </si>
  <si>
    <t>Στήλη12870</t>
  </si>
  <si>
    <t>Στήλη12871</t>
  </si>
  <si>
    <t>Στήλη12872</t>
  </si>
  <si>
    <t>Στήλη12873</t>
  </si>
  <si>
    <t>Στήλη12874</t>
  </si>
  <si>
    <t>Στήλη12875</t>
  </si>
  <si>
    <t>Στήλη12876</t>
  </si>
  <si>
    <t>Στήλη12877</t>
  </si>
  <si>
    <t>Στήλη12878</t>
  </si>
  <si>
    <t>Στήλη12879</t>
  </si>
  <si>
    <t>Στήλη12880</t>
  </si>
  <si>
    <t>Στήλη12881</t>
  </si>
  <si>
    <t>Στήλη12882</t>
  </si>
  <si>
    <t>Στήλη12883</t>
  </si>
  <si>
    <t>Στήλη12884</t>
  </si>
  <si>
    <t>Στήλη12885</t>
  </si>
  <si>
    <t>Στήλη12886</t>
  </si>
  <si>
    <t>Στήλη12887</t>
  </si>
  <si>
    <t>Στήλη12888</t>
  </si>
  <si>
    <t>Στήλη12889</t>
  </si>
  <si>
    <t>Στήλη12890</t>
  </si>
  <si>
    <t>Στήλη12891</t>
  </si>
  <si>
    <t>Στήλη12892</t>
  </si>
  <si>
    <t>Στήλη12893</t>
  </si>
  <si>
    <t>Στήλη12894</t>
  </si>
  <si>
    <t>Στήλη12895</t>
  </si>
  <si>
    <t>Στήλη12896</t>
  </si>
  <si>
    <t>Στήλη12897</t>
  </si>
  <si>
    <t>Στήλη12898</t>
  </si>
  <si>
    <t>Στήλη12899</t>
  </si>
  <si>
    <t>Στήλη12900</t>
  </si>
  <si>
    <t>Στήλη12901</t>
  </si>
  <si>
    <t>Στήλη12902</t>
  </si>
  <si>
    <t>Στήλη12903</t>
  </si>
  <si>
    <t>Στήλη12904</t>
  </si>
  <si>
    <t>Στήλη12905</t>
  </si>
  <si>
    <t>Στήλη12906</t>
  </si>
  <si>
    <t>Στήλη12907</t>
  </si>
  <si>
    <t>Στήλη12908</t>
  </si>
  <si>
    <t>Στήλη12909</t>
  </si>
  <si>
    <t>Στήλη12910</t>
  </si>
  <si>
    <t>Στήλη12911</t>
  </si>
  <si>
    <t>Στήλη12912</t>
  </si>
  <si>
    <t>Στήλη12913</t>
  </si>
  <si>
    <t>Στήλη12914</t>
  </si>
  <si>
    <t>Στήλη12915</t>
  </si>
  <si>
    <t>Στήλη12916</t>
  </si>
  <si>
    <t>Στήλη12917</t>
  </si>
  <si>
    <t>Στήλη12918</t>
  </si>
  <si>
    <t>Στήλη12919</t>
  </si>
  <si>
    <t>Στήλη12920</t>
  </si>
  <si>
    <t>Στήλη12921</t>
  </si>
  <si>
    <t>Στήλη12922</t>
  </si>
  <si>
    <t>Στήλη12923</t>
  </si>
  <si>
    <t>Στήλη12924</t>
  </si>
  <si>
    <t>Στήλη12925</t>
  </si>
  <si>
    <t>Στήλη12926</t>
  </si>
  <si>
    <t>Στήλη12927</t>
  </si>
  <si>
    <t>Στήλη12928</t>
  </si>
  <si>
    <t>Στήλη12929</t>
  </si>
  <si>
    <t>Στήλη12930</t>
  </si>
  <si>
    <t>Στήλη12931</t>
  </si>
  <si>
    <t>Στήλη12932</t>
  </si>
  <si>
    <t>Στήλη12933</t>
  </si>
  <si>
    <t>Στήλη12934</t>
  </si>
  <si>
    <t>Στήλη12935</t>
  </si>
  <si>
    <t>Στήλη12936</t>
  </si>
  <si>
    <t>Στήλη12937</t>
  </si>
  <si>
    <t>Στήλη12938</t>
  </si>
  <si>
    <t>Στήλη12939</t>
  </si>
  <si>
    <t>Στήλη12940</t>
  </si>
  <si>
    <t>Στήλη12941</t>
  </si>
  <si>
    <t>Στήλη12942</t>
  </si>
  <si>
    <t>Στήλη12943</t>
  </si>
  <si>
    <t>Στήλη12944</t>
  </si>
  <si>
    <t>Στήλη12945</t>
  </si>
  <si>
    <t>Στήλη12946</t>
  </si>
  <si>
    <t>Στήλη12947</t>
  </si>
  <si>
    <t>Στήλη12948</t>
  </si>
  <si>
    <t>Στήλη12949</t>
  </si>
  <si>
    <t>Στήλη12950</t>
  </si>
  <si>
    <t>Στήλη12951</t>
  </si>
  <si>
    <t>Στήλη12952</t>
  </si>
  <si>
    <t>Στήλη12953</t>
  </si>
  <si>
    <t>Στήλη12954</t>
  </si>
  <si>
    <t>Στήλη12955</t>
  </si>
  <si>
    <t>Στήλη12956</t>
  </si>
  <si>
    <t>Στήλη12957</t>
  </si>
  <si>
    <t>Στήλη12958</t>
  </si>
  <si>
    <t>Στήλη12959</t>
  </si>
  <si>
    <t>Στήλη12960</t>
  </si>
  <si>
    <t>Στήλη12961</t>
  </si>
  <si>
    <t>Στήλη12962</t>
  </si>
  <si>
    <t>Στήλη12963</t>
  </si>
  <si>
    <t>Στήλη12964</t>
  </si>
  <si>
    <t>Στήλη12965</t>
  </si>
  <si>
    <t>Στήλη12966</t>
  </si>
  <si>
    <t>Στήλη12967</t>
  </si>
  <si>
    <t>Στήλη12968</t>
  </si>
  <si>
    <t>Στήλη12969</t>
  </si>
  <si>
    <t>Στήλη12970</t>
  </si>
  <si>
    <t>Στήλη12971</t>
  </si>
  <si>
    <t>Στήλη12972</t>
  </si>
  <si>
    <t>Στήλη12973</t>
  </si>
  <si>
    <t>Στήλη12974</t>
  </si>
  <si>
    <t>Στήλη12975</t>
  </si>
  <si>
    <t>Στήλη12976</t>
  </si>
  <si>
    <t>Στήλη12977</t>
  </si>
  <si>
    <t>Στήλη12978</t>
  </si>
  <si>
    <t>Στήλη12979</t>
  </si>
  <si>
    <t>Στήλη12980</t>
  </si>
  <si>
    <t>Στήλη12981</t>
  </si>
  <si>
    <t>Στήλη12982</t>
  </si>
  <si>
    <t>Στήλη12983</t>
  </si>
  <si>
    <t>Στήλη12984</t>
  </si>
  <si>
    <t>Στήλη12985</t>
  </si>
  <si>
    <t>Στήλη12986</t>
  </si>
  <si>
    <t>Στήλη12987</t>
  </si>
  <si>
    <t>Στήλη12988</t>
  </si>
  <si>
    <t>Στήλη12989</t>
  </si>
  <si>
    <t>Στήλη12990</t>
  </si>
  <si>
    <t>Στήλη12991</t>
  </si>
  <si>
    <t>Στήλη12992</t>
  </si>
  <si>
    <t>Στήλη12993</t>
  </si>
  <si>
    <t>Στήλη12994</t>
  </si>
  <si>
    <t>Στήλη12995</t>
  </si>
  <si>
    <t>Στήλη12996</t>
  </si>
  <si>
    <t>Στήλη12997</t>
  </si>
  <si>
    <t>Στήλη12998</t>
  </si>
  <si>
    <t>Στήλη12999</t>
  </si>
  <si>
    <t>Στήλη13000</t>
  </si>
  <si>
    <t>Στήλη13001</t>
  </si>
  <si>
    <t>Στήλη13002</t>
  </si>
  <si>
    <t>Στήλη13003</t>
  </si>
  <si>
    <t>Στήλη13004</t>
  </si>
  <si>
    <t>Στήλη13005</t>
  </si>
  <si>
    <t>Στήλη13006</t>
  </si>
  <si>
    <t>Στήλη13007</t>
  </si>
  <si>
    <t>Στήλη13008</t>
  </si>
  <si>
    <t>Στήλη13009</t>
  </si>
  <si>
    <t>Στήλη13010</t>
  </si>
  <si>
    <t>Στήλη13011</t>
  </si>
  <si>
    <t>Στήλη13012</t>
  </si>
  <si>
    <t>Στήλη13013</t>
  </si>
  <si>
    <t>Στήλη13014</t>
  </si>
  <si>
    <t>Στήλη13015</t>
  </si>
  <si>
    <t>Στήλη13016</t>
  </si>
  <si>
    <t>Στήλη13017</t>
  </si>
  <si>
    <t>Στήλη13018</t>
  </si>
  <si>
    <t>Στήλη13019</t>
  </si>
  <si>
    <t>Στήλη13020</t>
  </si>
  <si>
    <t>Στήλη13021</t>
  </si>
  <si>
    <t>Στήλη13022</t>
  </si>
  <si>
    <t>Στήλη13023</t>
  </si>
  <si>
    <t>Στήλη13024</t>
  </si>
  <si>
    <t>Στήλη13025</t>
  </si>
  <si>
    <t>Στήλη13026</t>
  </si>
  <si>
    <t>Στήλη13027</t>
  </si>
  <si>
    <t>Στήλη13028</t>
  </si>
  <si>
    <t>Στήλη13029</t>
  </si>
  <si>
    <t>Στήλη13030</t>
  </si>
  <si>
    <t>Στήλη13031</t>
  </si>
  <si>
    <t>Στήλη13032</t>
  </si>
  <si>
    <t>Στήλη13033</t>
  </si>
  <si>
    <t>Στήλη13034</t>
  </si>
  <si>
    <t>Στήλη13035</t>
  </si>
  <si>
    <t>Στήλη13036</t>
  </si>
  <si>
    <t>Στήλη13037</t>
  </si>
  <si>
    <t>Στήλη13038</t>
  </si>
  <si>
    <t>Στήλη13039</t>
  </si>
  <si>
    <t>Στήλη13040</t>
  </si>
  <si>
    <t>Στήλη13041</t>
  </si>
  <si>
    <t>Στήλη13042</t>
  </si>
  <si>
    <t>Στήλη13043</t>
  </si>
  <si>
    <t>Στήλη13044</t>
  </si>
  <si>
    <t>Στήλη13045</t>
  </si>
  <si>
    <t>Στήλη13046</t>
  </si>
  <si>
    <t>Στήλη13047</t>
  </si>
  <si>
    <t>Στήλη13048</t>
  </si>
  <si>
    <t>Στήλη13049</t>
  </si>
  <si>
    <t>Στήλη13050</t>
  </si>
  <si>
    <t>Στήλη13051</t>
  </si>
  <si>
    <t>Στήλη13052</t>
  </si>
  <si>
    <t>Στήλη13053</t>
  </si>
  <si>
    <t>Στήλη13054</t>
  </si>
  <si>
    <t>Στήλη13055</t>
  </si>
  <si>
    <t>Στήλη13056</t>
  </si>
  <si>
    <t>Στήλη13057</t>
  </si>
  <si>
    <t>Στήλη13058</t>
  </si>
  <si>
    <t>Στήλη13059</t>
  </si>
  <si>
    <t>Στήλη13060</t>
  </si>
  <si>
    <t>Στήλη13061</t>
  </si>
  <si>
    <t>Στήλη13062</t>
  </si>
  <si>
    <t>Στήλη13063</t>
  </si>
  <si>
    <t>Στήλη13064</t>
  </si>
  <si>
    <t>Στήλη13065</t>
  </si>
  <si>
    <t>Στήλη13066</t>
  </si>
  <si>
    <t>Στήλη13067</t>
  </si>
  <si>
    <t>Στήλη13068</t>
  </si>
  <si>
    <t>Στήλη13069</t>
  </si>
  <si>
    <t>Στήλη13070</t>
  </si>
  <si>
    <t>Στήλη13071</t>
  </si>
  <si>
    <t>Στήλη13072</t>
  </si>
  <si>
    <t>Στήλη13073</t>
  </si>
  <si>
    <t>Στήλη13074</t>
  </si>
  <si>
    <t>Στήλη13075</t>
  </si>
  <si>
    <t>Στήλη13076</t>
  </si>
  <si>
    <t>Στήλη13077</t>
  </si>
  <si>
    <t>Στήλη13078</t>
  </si>
  <si>
    <t>Στήλη13079</t>
  </si>
  <si>
    <t>Στήλη13080</t>
  </si>
  <si>
    <t>Στήλη13081</t>
  </si>
  <si>
    <t>Στήλη13082</t>
  </si>
  <si>
    <t>Στήλη13083</t>
  </si>
  <si>
    <t>Στήλη13084</t>
  </si>
  <si>
    <t>Στήλη13085</t>
  </si>
  <si>
    <t>Στήλη13086</t>
  </si>
  <si>
    <t>Στήλη13087</t>
  </si>
  <si>
    <t>Στήλη13088</t>
  </si>
  <si>
    <t>Στήλη13089</t>
  </si>
  <si>
    <t>Στήλη13090</t>
  </si>
  <si>
    <t>Στήλη13091</t>
  </si>
  <si>
    <t>Στήλη13092</t>
  </si>
  <si>
    <t>Στήλη13093</t>
  </si>
  <si>
    <t>Στήλη13094</t>
  </si>
  <si>
    <t>Στήλη13095</t>
  </si>
  <si>
    <t>Στήλη13096</t>
  </si>
  <si>
    <t>Στήλη13097</t>
  </si>
  <si>
    <t>Στήλη13098</t>
  </si>
  <si>
    <t>Στήλη13099</t>
  </si>
  <si>
    <t>Στήλη13100</t>
  </si>
  <si>
    <t>Στήλη13101</t>
  </si>
  <si>
    <t>Στήλη13102</t>
  </si>
  <si>
    <t>Στήλη13103</t>
  </si>
  <si>
    <t>Στήλη13104</t>
  </si>
  <si>
    <t>Στήλη13105</t>
  </si>
  <si>
    <t>Στήλη13106</t>
  </si>
  <si>
    <t>Στήλη13107</t>
  </si>
  <si>
    <t>Στήλη13108</t>
  </si>
  <si>
    <t>Στήλη13109</t>
  </si>
  <si>
    <t>Στήλη13110</t>
  </si>
  <si>
    <t>Στήλη13111</t>
  </si>
  <si>
    <t>Στήλη13112</t>
  </si>
  <si>
    <t>Στήλη13113</t>
  </si>
  <si>
    <t>Στήλη13114</t>
  </si>
  <si>
    <t>Στήλη13115</t>
  </si>
  <si>
    <t>Στήλη13116</t>
  </si>
  <si>
    <t>Στήλη13117</t>
  </si>
  <si>
    <t>Στήλη13118</t>
  </si>
  <si>
    <t>Στήλη13119</t>
  </si>
  <si>
    <t>Στήλη13120</t>
  </si>
  <si>
    <t>Στήλη13121</t>
  </si>
  <si>
    <t>Στήλη13122</t>
  </si>
  <si>
    <t>Στήλη13123</t>
  </si>
  <si>
    <t>Στήλη13124</t>
  </si>
  <si>
    <t>Στήλη13125</t>
  </si>
  <si>
    <t>Στήλη13126</t>
  </si>
  <si>
    <t>Στήλη13127</t>
  </si>
  <si>
    <t>Στήλη13128</t>
  </si>
  <si>
    <t>Στήλη13129</t>
  </si>
  <si>
    <t>Στήλη13130</t>
  </si>
  <si>
    <t>Στήλη13131</t>
  </si>
  <si>
    <t>Στήλη13132</t>
  </si>
  <si>
    <t>Στήλη13133</t>
  </si>
  <si>
    <t>Στήλη13134</t>
  </si>
  <si>
    <t>Στήλη13135</t>
  </si>
  <si>
    <t>Στήλη13136</t>
  </si>
  <si>
    <t>Στήλη13137</t>
  </si>
  <si>
    <t>Στήλη13138</t>
  </si>
  <si>
    <t>Στήλη13139</t>
  </si>
  <si>
    <t>Στήλη13140</t>
  </si>
  <si>
    <t>Στήλη13141</t>
  </si>
  <si>
    <t>Στήλη13142</t>
  </si>
  <si>
    <t>Στήλη13143</t>
  </si>
  <si>
    <t>Στήλη13144</t>
  </si>
  <si>
    <t>Στήλη13145</t>
  </si>
  <si>
    <t>Στήλη13146</t>
  </si>
  <si>
    <t>Στήλη13147</t>
  </si>
  <si>
    <t>Στήλη13148</t>
  </si>
  <si>
    <t>Στήλη13149</t>
  </si>
  <si>
    <t>Στήλη13150</t>
  </si>
  <si>
    <t>Στήλη13151</t>
  </si>
  <si>
    <t>Στήλη13152</t>
  </si>
  <si>
    <t>Στήλη13153</t>
  </si>
  <si>
    <t>Στήλη13154</t>
  </si>
  <si>
    <t>Στήλη13155</t>
  </si>
  <si>
    <t>Στήλη13156</t>
  </si>
  <si>
    <t>Στήλη13157</t>
  </si>
  <si>
    <t>Στήλη13158</t>
  </si>
  <si>
    <t>Στήλη13159</t>
  </si>
  <si>
    <t>Στήλη13160</t>
  </si>
  <si>
    <t>Στήλη13161</t>
  </si>
  <si>
    <t>Στήλη13162</t>
  </si>
  <si>
    <t>Στήλη13163</t>
  </si>
  <si>
    <t>Στήλη13164</t>
  </si>
  <si>
    <t>Στήλη13165</t>
  </si>
  <si>
    <t>Στήλη13166</t>
  </si>
  <si>
    <t>Στήλη13167</t>
  </si>
  <si>
    <t>Στήλη13168</t>
  </si>
  <si>
    <t>Στήλη13169</t>
  </si>
  <si>
    <t>Στήλη13170</t>
  </si>
  <si>
    <t>Στήλη13171</t>
  </si>
  <si>
    <t>Στήλη13172</t>
  </si>
  <si>
    <t>Στήλη13173</t>
  </si>
  <si>
    <t>Στήλη13174</t>
  </si>
  <si>
    <t>Στήλη13175</t>
  </si>
  <si>
    <t>Στήλη13176</t>
  </si>
  <si>
    <t>Στήλη13177</t>
  </si>
  <si>
    <t>Στήλη13178</t>
  </si>
  <si>
    <t>Στήλη13179</t>
  </si>
  <si>
    <t>Στήλη13180</t>
  </si>
  <si>
    <t>Στήλη13181</t>
  </si>
  <si>
    <t>Στήλη13182</t>
  </si>
  <si>
    <t>Στήλη13183</t>
  </si>
  <si>
    <t>Στήλη13184</t>
  </si>
  <si>
    <t>Στήλη13185</t>
  </si>
  <si>
    <t>Στήλη13186</t>
  </si>
  <si>
    <t>Στήλη13187</t>
  </si>
  <si>
    <t>Στήλη13188</t>
  </si>
  <si>
    <t>Στήλη13189</t>
  </si>
  <si>
    <t>Στήλη13190</t>
  </si>
  <si>
    <t>Στήλη13191</t>
  </si>
  <si>
    <t>Στήλη13192</t>
  </si>
  <si>
    <t>Στήλη13193</t>
  </si>
  <si>
    <t>Στήλη13194</t>
  </si>
  <si>
    <t>Στήλη13195</t>
  </si>
  <si>
    <t>Στήλη13196</t>
  </si>
  <si>
    <t>Στήλη13197</t>
  </si>
  <si>
    <t>Στήλη13198</t>
  </si>
  <si>
    <t>Στήλη13199</t>
  </si>
  <si>
    <t>Στήλη13200</t>
  </si>
  <si>
    <t>Στήλη13201</t>
  </si>
  <si>
    <t>Στήλη13202</t>
  </si>
  <si>
    <t>Στήλη13203</t>
  </si>
  <si>
    <t>Στήλη13204</t>
  </si>
  <si>
    <t>Στήλη13205</t>
  </si>
  <si>
    <t>Στήλη13206</t>
  </si>
  <si>
    <t>Στήλη13207</t>
  </si>
  <si>
    <t>Στήλη13208</t>
  </si>
  <si>
    <t>Στήλη13209</t>
  </si>
  <si>
    <t>Στήλη13210</t>
  </si>
  <si>
    <t>Στήλη13211</t>
  </si>
  <si>
    <t>Στήλη13212</t>
  </si>
  <si>
    <t>Στήλη13213</t>
  </si>
  <si>
    <t>Στήλη13214</t>
  </si>
  <si>
    <t>Στήλη13215</t>
  </si>
  <si>
    <t>Στήλη13216</t>
  </si>
  <si>
    <t>Στήλη13217</t>
  </si>
  <si>
    <t>Στήλη13218</t>
  </si>
  <si>
    <t>Στήλη13219</t>
  </si>
  <si>
    <t>Στήλη13220</t>
  </si>
  <si>
    <t>Στήλη13221</t>
  </si>
  <si>
    <t>Στήλη13222</t>
  </si>
  <si>
    <t>Στήλη13223</t>
  </si>
  <si>
    <t>Στήλη13224</t>
  </si>
  <si>
    <t>Στήλη13225</t>
  </si>
  <si>
    <t>Στήλη13226</t>
  </si>
  <si>
    <t>Στήλη13227</t>
  </si>
  <si>
    <t>Στήλη13228</t>
  </si>
  <si>
    <t>Στήλη13229</t>
  </si>
  <si>
    <t>Στήλη13230</t>
  </si>
  <si>
    <t>Στήλη13231</t>
  </si>
  <si>
    <t>Στήλη13232</t>
  </si>
  <si>
    <t>Στήλη13233</t>
  </si>
  <si>
    <t>Στήλη13234</t>
  </si>
  <si>
    <t>Στήλη13235</t>
  </si>
  <si>
    <t>Στήλη13236</t>
  </si>
  <si>
    <t>Στήλη13237</t>
  </si>
  <si>
    <t>Στήλη13238</t>
  </si>
  <si>
    <t>Στήλη13239</t>
  </si>
  <si>
    <t>Στήλη13240</t>
  </si>
  <si>
    <t>Στήλη13241</t>
  </si>
  <si>
    <t>Στήλη13242</t>
  </si>
  <si>
    <t>Στήλη13243</t>
  </si>
  <si>
    <t>Στήλη13244</t>
  </si>
  <si>
    <t>Στήλη13245</t>
  </si>
  <si>
    <t>Στήλη13246</t>
  </si>
  <si>
    <t>Στήλη13247</t>
  </si>
  <si>
    <t>Στήλη13248</t>
  </si>
  <si>
    <t>Στήλη13249</t>
  </si>
  <si>
    <t>Στήλη13250</t>
  </si>
  <si>
    <t>Στήλη13251</t>
  </si>
  <si>
    <t>Στήλη13252</t>
  </si>
  <si>
    <t>Στήλη13253</t>
  </si>
  <si>
    <t>Στήλη13254</t>
  </si>
  <si>
    <t>Στήλη13255</t>
  </si>
  <si>
    <t>Στήλη13256</t>
  </si>
  <si>
    <t>Στήλη13257</t>
  </si>
  <si>
    <t>Στήλη13258</t>
  </si>
  <si>
    <t>Στήλη13259</t>
  </si>
  <si>
    <t>Στήλη13260</t>
  </si>
  <si>
    <t>Στήλη13261</t>
  </si>
  <si>
    <t>Στήλη13262</t>
  </si>
  <si>
    <t>Στήλη13263</t>
  </si>
  <si>
    <t>Στήλη13264</t>
  </si>
  <si>
    <t>Στήλη13265</t>
  </si>
  <si>
    <t>Στήλη13266</t>
  </si>
  <si>
    <t>Στήλη13267</t>
  </si>
  <si>
    <t>Στήλη13268</t>
  </si>
  <si>
    <t>Στήλη13269</t>
  </si>
  <si>
    <t>Στήλη13270</t>
  </si>
  <si>
    <t>Στήλη13271</t>
  </si>
  <si>
    <t>Στήλη13272</t>
  </si>
  <si>
    <t>Στήλη13273</t>
  </si>
  <si>
    <t>Στήλη13274</t>
  </si>
  <si>
    <t>Στήλη13275</t>
  </si>
  <si>
    <t>Στήλη13276</t>
  </si>
  <si>
    <t>Στήλη13277</t>
  </si>
  <si>
    <t>Στήλη13278</t>
  </si>
  <si>
    <t>Στήλη13279</t>
  </si>
  <si>
    <t>Στήλη13280</t>
  </si>
  <si>
    <t>Στήλη13281</t>
  </si>
  <si>
    <t>Στήλη13282</t>
  </si>
  <si>
    <t>Στήλη13283</t>
  </si>
  <si>
    <t>Στήλη13284</t>
  </si>
  <si>
    <t>Στήλη13285</t>
  </si>
  <si>
    <t>Στήλη13286</t>
  </si>
  <si>
    <t>Στήλη13287</t>
  </si>
  <si>
    <t>Στήλη13288</t>
  </si>
  <si>
    <t>Στήλη13289</t>
  </si>
  <si>
    <t>Στήλη13290</t>
  </si>
  <si>
    <t>Στήλη13291</t>
  </si>
  <si>
    <t>Στήλη13292</t>
  </si>
  <si>
    <t>Στήλη13293</t>
  </si>
  <si>
    <t>Στήλη13294</t>
  </si>
  <si>
    <t>Στήλη13295</t>
  </si>
  <si>
    <t>Στήλη13296</t>
  </si>
  <si>
    <t>Στήλη13297</t>
  </si>
  <si>
    <t>Στήλη13298</t>
  </si>
  <si>
    <t>Στήλη13299</t>
  </si>
  <si>
    <t>Στήλη13300</t>
  </si>
  <si>
    <t>Στήλη13301</t>
  </si>
  <si>
    <t>Στήλη13302</t>
  </si>
  <si>
    <t>Στήλη13303</t>
  </si>
  <si>
    <t>Στήλη13304</t>
  </si>
  <si>
    <t>Στήλη13305</t>
  </si>
  <si>
    <t>Στήλη13306</t>
  </si>
  <si>
    <t>Στήλη13307</t>
  </si>
  <si>
    <t>Στήλη13308</t>
  </si>
  <si>
    <t>Στήλη13309</t>
  </si>
  <si>
    <t>Στήλη13310</t>
  </si>
  <si>
    <t>Στήλη13311</t>
  </si>
  <si>
    <t>Στήλη13312</t>
  </si>
  <si>
    <t>Στήλη13313</t>
  </si>
  <si>
    <t>Στήλη13314</t>
  </si>
  <si>
    <t>Στήλη13315</t>
  </si>
  <si>
    <t>Στήλη13316</t>
  </si>
  <si>
    <t>Στήλη13317</t>
  </si>
  <si>
    <t>Στήλη13318</t>
  </si>
  <si>
    <t>Στήλη13319</t>
  </si>
  <si>
    <t>Στήλη13320</t>
  </si>
  <si>
    <t>Στήλη13321</t>
  </si>
  <si>
    <t>Στήλη13322</t>
  </si>
  <si>
    <t>Στήλη13323</t>
  </si>
  <si>
    <t>Στήλη13324</t>
  </si>
  <si>
    <t>Στήλη13325</t>
  </si>
  <si>
    <t>Στήλη13326</t>
  </si>
  <si>
    <t>Στήλη13327</t>
  </si>
  <si>
    <t>Στήλη13328</t>
  </si>
  <si>
    <t>Στήλη13329</t>
  </si>
  <si>
    <t>Στήλη13330</t>
  </si>
  <si>
    <t>Στήλη13331</t>
  </si>
  <si>
    <t>Στήλη13332</t>
  </si>
  <si>
    <t>Στήλη13333</t>
  </si>
  <si>
    <t>Στήλη13334</t>
  </si>
  <si>
    <t>Στήλη13335</t>
  </si>
  <si>
    <t>Στήλη13336</t>
  </si>
  <si>
    <t>Στήλη13337</t>
  </si>
  <si>
    <t>Στήλη13338</t>
  </si>
  <si>
    <t>Στήλη13339</t>
  </si>
  <si>
    <t>Στήλη13340</t>
  </si>
  <si>
    <t>Στήλη13341</t>
  </si>
  <si>
    <t>Στήλη13342</t>
  </si>
  <si>
    <t>Στήλη13343</t>
  </si>
  <si>
    <t>Στήλη13344</t>
  </si>
  <si>
    <t>Στήλη13345</t>
  </si>
  <si>
    <t>Στήλη13346</t>
  </si>
  <si>
    <t>Στήλη13347</t>
  </si>
  <si>
    <t>Στήλη13348</t>
  </si>
  <si>
    <t>Στήλη13349</t>
  </si>
  <si>
    <t>Στήλη13350</t>
  </si>
  <si>
    <t>Στήλη13351</t>
  </si>
  <si>
    <t>Στήλη13352</t>
  </si>
  <si>
    <t>Στήλη13353</t>
  </si>
  <si>
    <t>Στήλη13354</t>
  </si>
  <si>
    <t>Στήλη13355</t>
  </si>
  <si>
    <t>Στήλη13356</t>
  </si>
  <si>
    <t>Στήλη13357</t>
  </si>
  <si>
    <t>Στήλη13358</t>
  </si>
  <si>
    <t>Στήλη13359</t>
  </si>
  <si>
    <t>Στήλη13360</t>
  </si>
  <si>
    <t>Στήλη13361</t>
  </si>
  <si>
    <t>Στήλη13362</t>
  </si>
  <si>
    <t>Στήλη13363</t>
  </si>
  <si>
    <t>Στήλη13364</t>
  </si>
  <si>
    <t>Στήλη13365</t>
  </si>
  <si>
    <t>Στήλη13366</t>
  </si>
  <si>
    <t>Στήλη13367</t>
  </si>
  <si>
    <t>Στήλη13368</t>
  </si>
  <si>
    <t>Στήλη13369</t>
  </si>
  <si>
    <t>Στήλη13370</t>
  </si>
  <si>
    <t>Στήλη13371</t>
  </si>
  <si>
    <t>Στήλη13372</t>
  </si>
  <si>
    <t>Στήλη13373</t>
  </si>
  <si>
    <t>Στήλη13374</t>
  </si>
  <si>
    <t>Στήλη13375</t>
  </si>
  <si>
    <t>Στήλη13376</t>
  </si>
  <si>
    <t>Στήλη13377</t>
  </si>
  <si>
    <t>Στήλη13378</t>
  </si>
  <si>
    <t>Στήλη13379</t>
  </si>
  <si>
    <t>Στήλη13380</t>
  </si>
  <si>
    <t>Στήλη13381</t>
  </si>
  <si>
    <t>Στήλη13382</t>
  </si>
  <si>
    <t>Στήλη13383</t>
  </si>
  <si>
    <t>Στήλη13384</t>
  </si>
  <si>
    <t>Στήλη13385</t>
  </si>
  <si>
    <t>Στήλη13386</t>
  </si>
  <si>
    <t>Στήλη13387</t>
  </si>
  <si>
    <t>Στήλη13388</t>
  </si>
  <si>
    <t>Στήλη13389</t>
  </si>
  <si>
    <t>Στήλη13390</t>
  </si>
  <si>
    <t>Στήλη13391</t>
  </si>
  <si>
    <t>Στήλη13392</t>
  </si>
  <si>
    <t>Στήλη13393</t>
  </si>
  <si>
    <t>Στήλη13394</t>
  </si>
  <si>
    <t>Στήλη13395</t>
  </si>
  <si>
    <t>Στήλη13396</t>
  </si>
  <si>
    <t>Στήλη13397</t>
  </si>
  <si>
    <t>Στήλη13398</t>
  </si>
  <si>
    <t>Στήλη13399</t>
  </si>
  <si>
    <t>Στήλη13400</t>
  </si>
  <si>
    <t>Στήλη13401</t>
  </si>
  <si>
    <t>Στήλη13402</t>
  </si>
  <si>
    <t>Στήλη13403</t>
  </si>
  <si>
    <t>Στήλη13404</t>
  </si>
  <si>
    <t>Στήλη13405</t>
  </si>
  <si>
    <t>Στήλη13406</t>
  </si>
  <si>
    <t>Στήλη13407</t>
  </si>
  <si>
    <t>Στήλη13408</t>
  </si>
  <si>
    <t>Στήλη13409</t>
  </si>
  <si>
    <t>Στήλη13410</t>
  </si>
  <si>
    <t>Στήλη13411</t>
  </si>
  <si>
    <t>Στήλη13412</t>
  </si>
  <si>
    <t>Στήλη13413</t>
  </si>
  <si>
    <t>Στήλη13414</t>
  </si>
  <si>
    <t>Στήλη13415</t>
  </si>
  <si>
    <t>Στήλη13416</t>
  </si>
  <si>
    <t>Στήλη13417</t>
  </si>
  <si>
    <t>Στήλη13418</t>
  </si>
  <si>
    <t>Στήλη13419</t>
  </si>
  <si>
    <t>Στήλη13420</t>
  </si>
  <si>
    <t>Στήλη13421</t>
  </si>
  <si>
    <t>Στήλη13422</t>
  </si>
  <si>
    <t>Στήλη13423</t>
  </si>
  <si>
    <t>Στήλη13424</t>
  </si>
  <si>
    <t>Στήλη13425</t>
  </si>
  <si>
    <t>Στήλη13426</t>
  </si>
  <si>
    <t>Στήλη13427</t>
  </si>
  <si>
    <t>Στήλη13428</t>
  </si>
  <si>
    <t>Στήλη13429</t>
  </si>
  <si>
    <t>Στήλη13430</t>
  </si>
  <si>
    <t>Στήλη13431</t>
  </si>
  <si>
    <t>Στήλη13432</t>
  </si>
  <si>
    <t>Στήλη13433</t>
  </si>
  <si>
    <t>Στήλη13434</t>
  </si>
  <si>
    <t>Στήλη13435</t>
  </si>
  <si>
    <t>Στήλη13436</t>
  </si>
  <si>
    <t>Στήλη13437</t>
  </si>
  <si>
    <t>Στήλη13438</t>
  </si>
  <si>
    <t>Στήλη13439</t>
  </si>
  <si>
    <t>Στήλη13440</t>
  </si>
  <si>
    <t>Στήλη13441</t>
  </si>
  <si>
    <t>Στήλη13442</t>
  </si>
  <si>
    <t>Στήλη13443</t>
  </si>
  <si>
    <t>Στήλη13444</t>
  </si>
  <si>
    <t>Στήλη13445</t>
  </si>
  <si>
    <t>Στήλη13446</t>
  </si>
  <si>
    <t>Στήλη13447</t>
  </si>
  <si>
    <t>Στήλη13448</t>
  </si>
  <si>
    <t>Στήλη13449</t>
  </si>
  <si>
    <t>Στήλη13450</t>
  </si>
  <si>
    <t>Στήλη13451</t>
  </si>
  <si>
    <t>Στήλη13452</t>
  </si>
  <si>
    <t>Στήλη13453</t>
  </si>
  <si>
    <t>Στήλη13454</t>
  </si>
  <si>
    <t>Στήλη13455</t>
  </si>
  <si>
    <t>Στήλη13456</t>
  </si>
  <si>
    <t>Στήλη13457</t>
  </si>
  <si>
    <t>Στήλη13458</t>
  </si>
  <si>
    <t>Στήλη13459</t>
  </si>
  <si>
    <t>Στήλη13460</t>
  </si>
  <si>
    <t>Στήλη13461</t>
  </si>
  <si>
    <t>Στήλη13462</t>
  </si>
  <si>
    <t>Στήλη13463</t>
  </si>
  <si>
    <t>Στήλη13464</t>
  </si>
  <si>
    <t>Στήλη13465</t>
  </si>
  <si>
    <t>Στήλη13466</t>
  </si>
  <si>
    <t>Στήλη13467</t>
  </si>
  <si>
    <t>Στήλη13468</t>
  </si>
  <si>
    <t>Στήλη13469</t>
  </si>
  <si>
    <t>Στήλη13470</t>
  </si>
  <si>
    <t>Στήλη13471</t>
  </si>
  <si>
    <t>Στήλη13472</t>
  </si>
  <si>
    <t>Στήλη13473</t>
  </si>
  <si>
    <t>Στήλη13474</t>
  </si>
  <si>
    <t>Στήλη13475</t>
  </si>
  <si>
    <t>Στήλη13476</t>
  </si>
  <si>
    <t>Στήλη13477</t>
  </si>
  <si>
    <t>Στήλη13478</t>
  </si>
  <si>
    <t>Στήλη13479</t>
  </si>
  <si>
    <t>Στήλη13480</t>
  </si>
  <si>
    <t>Στήλη13481</t>
  </si>
  <si>
    <t>Στήλη13482</t>
  </si>
  <si>
    <t>Στήλη13483</t>
  </si>
  <si>
    <t>Στήλη13484</t>
  </si>
  <si>
    <t>Στήλη13485</t>
  </si>
  <si>
    <t>Στήλη13486</t>
  </si>
  <si>
    <t>Στήλη13487</t>
  </si>
  <si>
    <t>Στήλη13488</t>
  </si>
  <si>
    <t>Στήλη13489</t>
  </si>
  <si>
    <t>Στήλη13490</t>
  </si>
  <si>
    <t>Στήλη13491</t>
  </si>
  <si>
    <t>Στήλη13492</t>
  </si>
  <si>
    <t>Στήλη13493</t>
  </si>
  <si>
    <t>Στήλη13494</t>
  </si>
  <si>
    <t>Στήλη13495</t>
  </si>
  <si>
    <t>Στήλη13496</t>
  </si>
  <si>
    <t>Στήλη13497</t>
  </si>
  <si>
    <t>Στήλη13498</t>
  </si>
  <si>
    <t>Στήλη13499</t>
  </si>
  <si>
    <t>Στήλη13500</t>
  </si>
  <si>
    <t>Στήλη13501</t>
  </si>
  <si>
    <t>Στήλη13502</t>
  </si>
  <si>
    <t>Στήλη13503</t>
  </si>
  <si>
    <t>Στήλη13504</t>
  </si>
  <si>
    <t>Στήλη13505</t>
  </si>
  <si>
    <t>Στήλη13506</t>
  </si>
  <si>
    <t>Στήλη13507</t>
  </si>
  <si>
    <t>Στήλη13508</t>
  </si>
  <si>
    <t>Στήλη13509</t>
  </si>
  <si>
    <t>Στήλη13510</t>
  </si>
  <si>
    <t>Στήλη13511</t>
  </si>
  <si>
    <t>Στήλη13512</t>
  </si>
  <si>
    <t>Στήλη13513</t>
  </si>
  <si>
    <t>Στήλη13514</t>
  </si>
  <si>
    <t>Στήλη13515</t>
  </si>
  <si>
    <t>Στήλη13516</t>
  </si>
  <si>
    <t>Στήλη13517</t>
  </si>
  <si>
    <t>Στήλη13518</t>
  </si>
  <si>
    <t>Στήλη13519</t>
  </si>
  <si>
    <t>Στήλη13520</t>
  </si>
  <si>
    <t>Στήλη13521</t>
  </si>
  <si>
    <t>Στήλη13522</t>
  </si>
  <si>
    <t>Στήλη13523</t>
  </si>
  <si>
    <t>Στήλη13524</t>
  </si>
  <si>
    <t>Στήλη13525</t>
  </si>
  <si>
    <t>Στήλη13526</t>
  </si>
  <si>
    <t>Στήλη13527</t>
  </si>
  <si>
    <t>Στήλη13528</t>
  </si>
  <si>
    <t>Στήλη13529</t>
  </si>
  <si>
    <t>Στήλη13530</t>
  </si>
  <si>
    <t>Στήλη13531</t>
  </si>
  <si>
    <t>Στήλη13532</t>
  </si>
  <si>
    <t>Στήλη13533</t>
  </si>
  <si>
    <t>Στήλη13534</t>
  </si>
  <si>
    <t>Στήλη13535</t>
  </si>
  <si>
    <t>Στήλη13536</t>
  </si>
  <si>
    <t>Στήλη13537</t>
  </si>
  <si>
    <t>Στήλη13538</t>
  </si>
  <si>
    <t>Στήλη13539</t>
  </si>
  <si>
    <t>Στήλη13540</t>
  </si>
  <si>
    <t>Στήλη13541</t>
  </si>
  <si>
    <t>Στήλη13542</t>
  </si>
  <si>
    <t>Στήλη13543</t>
  </si>
  <si>
    <t>Στήλη13544</t>
  </si>
  <si>
    <t>Στήλη13545</t>
  </si>
  <si>
    <t>Στήλη13546</t>
  </si>
  <si>
    <t>Στήλη13547</t>
  </si>
  <si>
    <t>Στήλη13548</t>
  </si>
  <si>
    <t>Στήλη13549</t>
  </si>
  <si>
    <t>Στήλη13550</t>
  </si>
  <si>
    <t>Στήλη13551</t>
  </si>
  <si>
    <t>Στήλη13552</t>
  </si>
  <si>
    <t>Στήλη13553</t>
  </si>
  <si>
    <t>Στήλη13554</t>
  </si>
  <si>
    <t>Στήλη13555</t>
  </si>
  <si>
    <t>Στήλη13556</t>
  </si>
  <si>
    <t>Στήλη13557</t>
  </si>
  <si>
    <t>Στήλη13558</t>
  </si>
  <si>
    <t>Στήλη13559</t>
  </si>
  <si>
    <t>Στήλη13560</t>
  </si>
  <si>
    <t>Στήλη13561</t>
  </si>
  <si>
    <t>Στήλη13562</t>
  </si>
  <si>
    <t>Στήλη13563</t>
  </si>
  <si>
    <t>Στήλη13564</t>
  </si>
  <si>
    <t>Στήλη13565</t>
  </si>
  <si>
    <t>Στήλη13566</t>
  </si>
  <si>
    <t>Στήλη13567</t>
  </si>
  <si>
    <t>Στήλη13568</t>
  </si>
  <si>
    <t>Στήλη13569</t>
  </si>
  <si>
    <t>Στήλη13570</t>
  </si>
  <si>
    <t>Στήλη13571</t>
  </si>
  <si>
    <t>Στήλη13572</t>
  </si>
  <si>
    <t>Στήλη13573</t>
  </si>
  <si>
    <t>Στήλη13574</t>
  </si>
  <si>
    <t>Στήλη13575</t>
  </si>
  <si>
    <t>Στήλη13576</t>
  </si>
  <si>
    <t>Στήλη13577</t>
  </si>
  <si>
    <t>Στήλη13578</t>
  </si>
  <si>
    <t>Στήλη13579</t>
  </si>
  <si>
    <t>Στήλη13580</t>
  </si>
  <si>
    <t>Στήλη13581</t>
  </si>
  <si>
    <t>Στήλη13582</t>
  </si>
  <si>
    <t>Στήλη13583</t>
  </si>
  <si>
    <t>Στήλη13584</t>
  </si>
  <si>
    <t>Στήλη13585</t>
  </si>
  <si>
    <t>Στήλη13586</t>
  </si>
  <si>
    <t>Στήλη13587</t>
  </si>
  <si>
    <t>Στήλη13588</t>
  </si>
  <si>
    <t>Στήλη13589</t>
  </si>
  <si>
    <t>Στήλη13590</t>
  </si>
  <si>
    <t>Στήλη13591</t>
  </si>
  <si>
    <t>Στήλη13592</t>
  </si>
  <si>
    <t>Στήλη13593</t>
  </si>
  <si>
    <t>Στήλη13594</t>
  </si>
  <si>
    <t>Στήλη13595</t>
  </si>
  <si>
    <t>Στήλη13596</t>
  </si>
  <si>
    <t>Στήλη13597</t>
  </si>
  <si>
    <t>Στήλη13598</t>
  </si>
  <si>
    <t>Στήλη13599</t>
  </si>
  <si>
    <t>Στήλη13600</t>
  </si>
  <si>
    <t>Στήλη13601</t>
  </si>
  <si>
    <t>Στήλη13602</t>
  </si>
  <si>
    <t>Στήλη13603</t>
  </si>
  <si>
    <t>Στήλη13604</t>
  </si>
  <si>
    <t>Στήλη13605</t>
  </si>
  <si>
    <t>Στήλη13606</t>
  </si>
  <si>
    <t>Στήλη13607</t>
  </si>
  <si>
    <t>Στήλη13608</t>
  </si>
  <si>
    <t>Στήλη13609</t>
  </si>
  <si>
    <t>Στήλη13610</t>
  </si>
  <si>
    <t>Στήλη13611</t>
  </si>
  <si>
    <t>Στήλη13612</t>
  </si>
  <si>
    <t>Στήλη13613</t>
  </si>
  <si>
    <t>Στήλη13614</t>
  </si>
  <si>
    <t>Στήλη13615</t>
  </si>
  <si>
    <t>Στήλη13616</t>
  </si>
  <si>
    <t>Στήλη13617</t>
  </si>
  <si>
    <t>Στήλη13618</t>
  </si>
  <si>
    <t>Στήλη13619</t>
  </si>
  <si>
    <t>Στήλη13620</t>
  </si>
  <si>
    <t>Στήλη13621</t>
  </si>
  <si>
    <t>Στήλη13622</t>
  </si>
  <si>
    <t>Στήλη13623</t>
  </si>
  <si>
    <t>Στήλη13624</t>
  </si>
  <si>
    <t>Στήλη13625</t>
  </si>
  <si>
    <t>Στήλη13626</t>
  </si>
  <si>
    <t>Στήλη13627</t>
  </si>
  <si>
    <t>Στήλη13628</t>
  </si>
  <si>
    <t>Στήλη13629</t>
  </si>
  <si>
    <t>Στήλη13630</t>
  </si>
  <si>
    <t>Στήλη13631</t>
  </si>
  <si>
    <t>Στήλη13632</t>
  </si>
  <si>
    <t>Στήλη13633</t>
  </si>
  <si>
    <t>Στήλη13634</t>
  </si>
  <si>
    <t>Στήλη13635</t>
  </si>
  <si>
    <t>Στήλη13636</t>
  </si>
  <si>
    <t>Στήλη13637</t>
  </si>
  <si>
    <t>Στήλη13638</t>
  </si>
  <si>
    <t>Στήλη13639</t>
  </si>
  <si>
    <t>Στήλη13640</t>
  </si>
  <si>
    <t>Στήλη13641</t>
  </si>
  <si>
    <t>Στήλη13642</t>
  </si>
  <si>
    <t>Στήλη13643</t>
  </si>
  <si>
    <t>Στήλη13644</t>
  </si>
  <si>
    <t>Στήλη13645</t>
  </si>
  <si>
    <t>Στήλη13646</t>
  </si>
  <si>
    <t>Στήλη13647</t>
  </si>
  <si>
    <t>Στήλη13648</t>
  </si>
  <si>
    <t>Στήλη13649</t>
  </si>
  <si>
    <t>Στήλη13650</t>
  </si>
  <si>
    <t>Στήλη13651</t>
  </si>
  <si>
    <t>Στήλη13652</t>
  </si>
  <si>
    <t>Στήλη13653</t>
  </si>
  <si>
    <t>Στήλη13654</t>
  </si>
  <si>
    <t>Στήλη13655</t>
  </si>
  <si>
    <t>Στήλη13656</t>
  </si>
  <si>
    <t>Στήλη13657</t>
  </si>
  <si>
    <t>Στήλη13658</t>
  </si>
  <si>
    <t>Στήλη13659</t>
  </si>
  <si>
    <t>Στήλη13660</t>
  </si>
  <si>
    <t>Στήλη13661</t>
  </si>
  <si>
    <t>Στήλη13662</t>
  </si>
  <si>
    <t>Στήλη13663</t>
  </si>
  <si>
    <t>Στήλη13664</t>
  </si>
  <si>
    <t>Στήλη13665</t>
  </si>
  <si>
    <t>Στήλη13666</t>
  </si>
  <si>
    <t>Στήλη13667</t>
  </si>
  <si>
    <t>Στήλη13668</t>
  </si>
  <si>
    <t>Στήλη13669</t>
  </si>
  <si>
    <t>Στήλη13670</t>
  </si>
  <si>
    <t>Στήλη13671</t>
  </si>
  <si>
    <t>Στήλη13672</t>
  </si>
  <si>
    <t>Στήλη13673</t>
  </si>
  <si>
    <t>Στήλη13674</t>
  </si>
  <si>
    <t>Στήλη13675</t>
  </si>
  <si>
    <t>Στήλη13676</t>
  </si>
  <si>
    <t>Στήλη13677</t>
  </si>
  <si>
    <t>Στήλη13678</t>
  </si>
  <si>
    <t>Στήλη13679</t>
  </si>
  <si>
    <t>Στήλη13680</t>
  </si>
  <si>
    <t>Στήλη13681</t>
  </si>
  <si>
    <t>Στήλη13682</t>
  </si>
  <si>
    <t>Στήλη13683</t>
  </si>
  <si>
    <t>Στήλη13684</t>
  </si>
  <si>
    <t>Στήλη13685</t>
  </si>
  <si>
    <t>Στήλη13686</t>
  </si>
  <si>
    <t>Στήλη13687</t>
  </si>
  <si>
    <t>Στήλη13688</t>
  </si>
  <si>
    <t>Στήλη13689</t>
  </si>
  <si>
    <t>Στήλη13690</t>
  </si>
  <si>
    <t>Στήλη13691</t>
  </si>
  <si>
    <t>Στήλη13692</t>
  </si>
  <si>
    <t>Στήλη13693</t>
  </si>
  <si>
    <t>Στήλη13694</t>
  </si>
  <si>
    <t>Στήλη13695</t>
  </si>
  <si>
    <t>Στήλη13696</t>
  </si>
  <si>
    <t>Στήλη13697</t>
  </si>
  <si>
    <t>Στήλη13698</t>
  </si>
  <si>
    <t>Στήλη13699</t>
  </si>
  <si>
    <t>Στήλη13700</t>
  </si>
  <si>
    <t>Στήλη13701</t>
  </si>
  <si>
    <t>Στήλη13702</t>
  </si>
  <si>
    <t>Στήλη13703</t>
  </si>
  <si>
    <t>Στήλη13704</t>
  </si>
  <si>
    <t>Στήλη13705</t>
  </si>
  <si>
    <t>Στήλη13706</t>
  </si>
  <si>
    <t>Στήλη13707</t>
  </si>
  <si>
    <t>Στήλη13708</t>
  </si>
  <si>
    <t>Στήλη13709</t>
  </si>
  <si>
    <t>Στήλη13710</t>
  </si>
  <si>
    <t>Στήλη13711</t>
  </si>
  <si>
    <t>Στήλη13712</t>
  </si>
  <si>
    <t>Στήλη13713</t>
  </si>
  <si>
    <t>Στήλη13714</t>
  </si>
  <si>
    <t>Στήλη13715</t>
  </si>
  <si>
    <t>Στήλη13716</t>
  </si>
  <si>
    <t>Στήλη13717</t>
  </si>
  <si>
    <t>Στήλη13718</t>
  </si>
  <si>
    <t>Στήλη13719</t>
  </si>
  <si>
    <t>Στήλη13720</t>
  </si>
  <si>
    <t>Στήλη13721</t>
  </si>
  <si>
    <t>Στήλη13722</t>
  </si>
  <si>
    <t>Στήλη13723</t>
  </si>
  <si>
    <t>Στήλη13724</t>
  </si>
  <si>
    <t>Στήλη13725</t>
  </si>
  <si>
    <t>Στήλη13726</t>
  </si>
  <si>
    <t>Στήλη13727</t>
  </si>
  <si>
    <t>Στήλη13728</t>
  </si>
  <si>
    <t>Στήλη13729</t>
  </si>
  <si>
    <t>Στήλη13730</t>
  </si>
  <si>
    <t>Στήλη13731</t>
  </si>
  <si>
    <t>Στήλη13732</t>
  </si>
  <si>
    <t>Στήλη13733</t>
  </si>
  <si>
    <t>Στήλη13734</t>
  </si>
  <si>
    <t>Στήλη13735</t>
  </si>
  <si>
    <t>Στήλη13736</t>
  </si>
  <si>
    <t>Στήλη13737</t>
  </si>
  <si>
    <t>Στήλη13738</t>
  </si>
  <si>
    <t>Στήλη13739</t>
  </si>
  <si>
    <t>Στήλη13740</t>
  </si>
  <si>
    <t>Στήλη13741</t>
  </si>
  <si>
    <t>Στήλη13742</t>
  </si>
  <si>
    <t>Στήλη13743</t>
  </si>
  <si>
    <t>Στήλη13744</t>
  </si>
  <si>
    <t>Στήλη13745</t>
  </si>
  <si>
    <t>Στήλη13746</t>
  </si>
  <si>
    <t>Στήλη13747</t>
  </si>
  <si>
    <t>Στήλη13748</t>
  </si>
  <si>
    <t>Στήλη13749</t>
  </si>
  <si>
    <t>Στήλη13750</t>
  </si>
  <si>
    <t>Στήλη13751</t>
  </si>
  <si>
    <t>Στήλη13752</t>
  </si>
  <si>
    <t>Στήλη13753</t>
  </si>
  <si>
    <t>Στήλη13754</t>
  </si>
  <si>
    <t>Στήλη13755</t>
  </si>
  <si>
    <t>Στήλη13756</t>
  </si>
  <si>
    <t>Στήλη13757</t>
  </si>
  <si>
    <t>Στήλη13758</t>
  </si>
  <si>
    <t>Στήλη13759</t>
  </si>
  <si>
    <t>Στήλη13760</t>
  </si>
  <si>
    <t>Στήλη13761</t>
  </si>
  <si>
    <t>Στήλη13762</t>
  </si>
  <si>
    <t>Στήλη13763</t>
  </si>
  <si>
    <t>Στήλη13764</t>
  </si>
  <si>
    <t>Στήλη13765</t>
  </si>
  <si>
    <t>Στήλη13766</t>
  </si>
  <si>
    <t>Στήλη13767</t>
  </si>
  <si>
    <t>Στήλη13768</t>
  </si>
  <si>
    <t>Στήλη13769</t>
  </si>
  <si>
    <t>Στήλη13770</t>
  </si>
  <si>
    <t>Στήλη13771</t>
  </si>
  <si>
    <t>Στήλη13772</t>
  </si>
  <si>
    <t>Στήλη13773</t>
  </si>
  <si>
    <t>Στήλη13774</t>
  </si>
  <si>
    <t>Στήλη13775</t>
  </si>
  <si>
    <t>Στήλη13776</t>
  </si>
  <si>
    <t>Στήλη13777</t>
  </si>
  <si>
    <t>Στήλη13778</t>
  </si>
  <si>
    <t>Στήλη13779</t>
  </si>
  <si>
    <t>Στήλη13780</t>
  </si>
  <si>
    <t>Στήλη13781</t>
  </si>
  <si>
    <t>Στήλη13782</t>
  </si>
  <si>
    <t>Στήλη13783</t>
  </si>
  <si>
    <t>Στήλη13784</t>
  </si>
  <si>
    <t>Στήλη13785</t>
  </si>
  <si>
    <t>Στήλη13786</t>
  </si>
  <si>
    <t>Στήλη13787</t>
  </si>
  <si>
    <t>Στήλη13788</t>
  </si>
  <si>
    <t>Στήλη13789</t>
  </si>
  <si>
    <t>Στήλη13790</t>
  </si>
  <si>
    <t>Στήλη13791</t>
  </si>
  <si>
    <t>Στήλη13792</t>
  </si>
  <si>
    <t>Στήλη13793</t>
  </si>
  <si>
    <t>Στήλη13794</t>
  </si>
  <si>
    <t>Στήλη13795</t>
  </si>
  <si>
    <t>Στήλη13796</t>
  </si>
  <si>
    <t>Στήλη13797</t>
  </si>
  <si>
    <t>Στήλη13798</t>
  </si>
  <si>
    <t>Στήλη13799</t>
  </si>
  <si>
    <t>Στήλη13800</t>
  </si>
  <si>
    <t>Στήλη13801</t>
  </si>
  <si>
    <t>Στήλη13802</t>
  </si>
  <si>
    <t>Στήλη13803</t>
  </si>
  <si>
    <t>Στήλη13804</t>
  </si>
  <si>
    <t>Στήλη13805</t>
  </si>
  <si>
    <t>Στήλη13806</t>
  </si>
  <si>
    <t>Στήλη13807</t>
  </si>
  <si>
    <t>Στήλη13808</t>
  </si>
  <si>
    <t>Στήλη13809</t>
  </si>
  <si>
    <t>Στήλη13810</t>
  </si>
  <si>
    <t>Στήλη13811</t>
  </si>
  <si>
    <t>Στήλη13812</t>
  </si>
  <si>
    <t>Στήλη13813</t>
  </si>
  <si>
    <t>Στήλη13814</t>
  </si>
  <si>
    <t>Στήλη13815</t>
  </si>
  <si>
    <t>Στήλη13816</t>
  </si>
  <si>
    <t>Στήλη13817</t>
  </si>
  <si>
    <t>Στήλη13818</t>
  </si>
  <si>
    <t>Στήλη13819</t>
  </si>
  <si>
    <t>Στήλη13820</t>
  </si>
  <si>
    <t>Στήλη13821</t>
  </si>
  <si>
    <t>Στήλη13822</t>
  </si>
  <si>
    <t>Στήλη13823</t>
  </si>
  <si>
    <t>Στήλη13824</t>
  </si>
  <si>
    <t>Στήλη13825</t>
  </si>
  <si>
    <t>Στήλη13826</t>
  </si>
  <si>
    <t>Στήλη13827</t>
  </si>
  <si>
    <t>Στήλη13828</t>
  </si>
  <si>
    <t>Στήλη13829</t>
  </si>
  <si>
    <t>Στήλη13830</t>
  </si>
  <si>
    <t>Στήλη13831</t>
  </si>
  <si>
    <t>Στήλη13832</t>
  </si>
  <si>
    <t>Στήλη13833</t>
  </si>
  <si>
    <t>Στήλη13834</t>
  </si>
  <si>
    <t>Στήλη13835</t>
  </si>
  <si>
    <t>Στήλη13836</t>
  </si>
  <si>
    <t>Στήλη13837</t>
  </si>
  <si>
    <t>Στήλη13838</t>
  </si>
  <si>
    <t>Στήλη13839</t>
  </si>
  <si>
    <t>Στήλη13840</t>
  </si>
  <si>
    <t>Στήλη13841</t>
  </si>
  <si>
    <t>Στήλη13842</t>
  </si>
  <si>
    <t>Στήλη13843</t>
  </si>
  <si>
    <t>Στήλη13844</t>
  </si>
  <si>
    <t>Στήλη13845</t>
  </si>
  <si>
    <t>Στήλη13846</t>
  </si>
  <si>
    <t>Στήλη13847</t>
  </si>
  <si>
    <t>Στήλη13848</t>
  </si>
  <si>
    <t>Στήλη13849</t>
  </si>
  <si>
    <t>Στήλη13850</t>
  </si>
  <si>
    <t>Στήλη13851</t>
  </si>
  <si>
    <t>Στήλη13852</t>
  </si>
  <si>
    <t>Στήλη13853</t>
  </si>
  <si>
    <t>Στήλη13854</t>
  </si>
  <si>
    <t>Στήλη13855</t>
  </si>
  <si>
    <t>Στήλη13856</t>
  </si>
  <si>
    <t>Στήλη13857</t>
  </si>
  <si>
    <t>Στήλη13858</t>
  </si>
  <si>
    <t>Στήλη13859</t>
  </si>
  <si>
    <t>Στήλη13860</t>
  </si>
  <si>
    <t>Στήλη13861</t>
  </si>
  <si>
    <t>Στήλη13862</t>
  </si>
  <si>
    <t>Στήλη13863</t>
  </si>
  <si>
    <t>Στήλη13864</t>
  </si>
  <si>
    <t>Στήλη13865</t>
  </si>
  <si>
    <t>Στήλη13866</t>
  </si>
  <si>
    <t>Στήλη13867</t>
  </si>
  <si>
    <t>Στήλη13868</t>
  </si>
  <si>
    <t>Στήλη13869</t>
  </si>
  <si>
    <t>Στήλη13870</t>
  </si>
  <si>
    <t>Στήλη13871</t>
  </si>
  <si>
    <t>Στήλη13872</t>
  </si>
  <si>
    <t>Στήλη13873</t>
  </si>
  <si>
    <t>Στήλη13874</t>
  </si>
  <si>
    <t>Στήλη13875</t>
  </si>
  <si>
    <t>Στήλη13876</t>
  </si>
  <si>
    <t>Στήλη13877</t>
  </si>
  <si>
    <t>Στήλη13878</t>
  </si>
  <si>
    <t>Στήλη13879</t>
  </si>
  <si>
    <t>Στήλη13880</t>
  </si>
  <si>
    <t>Στήλη13881</t>
  </si>
  <si>
    <t>Στήλη13882</t>
  </si>
  <si>
    <t>Στήλη13883</t>
  </si>
  <si>
    <t>Στήλη13884</t>
  </si>
  <si>
    <t>Στήλη13885</t>
  </si>
  <si>
    <t>Στήλη13886</t>
  </si>
  <si>
    <t>Στήλη13887</t>
  </si>
  <si>
    <t>Στήλη13888</t>
  </si>
  <si>
    <t>Στήλη13889</t>
  </si>
  <si>
    <t>Στήλη13890</t>
  </si>
  <si>
    <t>Στήλη13891</t>
  </si>
  <si>
    <t>Στήλη13892</t>
  </si>
  <si>
    <t>Στήλη13893</t>
  </si>
  <si>
    <t>Στήλη13894</t>
  </si>
  <si>
    <t>Στήλη13895</t>
  </si>
  <si>
    <t>Στήλη13896</t>
  </si>
  <si>
    <t>Στήλη13897</t>
  </si>
  <si>
    <t>Στήλη13898</t>
  </si>
  <si>
    <t>Στήλη13899</t>
  </si>
  <si>
    <t>Στήλη13900</t>
  </si>
  <si>
    <t>Στήλη13901</t>
  </si>
  <si>
    <t>Στήλη13902</t>
  </si>
  <si>
    <t>Στήλη13903</t>
  </si>
  <si>
    <t>Στήλη13904</t>
  </si>
  <si>
    <t>Στήλη13905</t>
  </si>
  <si>
    <t>Στήλη13906</t>
  </si>
  <si>
    <t>Στήλη13907</t>
  </si>
  <si>
    <t>Στήλη13908</t>
  </si>
  <si>
    <t>Στήλη13909</t>
  </si>
  <si>
    <t>Στήλη13910</t>
  </si>
  <si>
    <t>Στήλη13911</t>
  </si>
  <si>
    <t>Στήλη13912</t>
  </si>
  <si>
    <t>Στήλη13913</t>
  </si>
  <si>
    <t>Στήλη13914</t>
  </si>
  <si>
    <t>Στήλη13915</t>
  </si>
  <si>
    <t>Στήλη13916</t>
  </si>
  <si>
    <t>Στήλη13917</t>
  </si>
  <si>
    <t>Στήλη13918</t>
  </si>
  <si>
    <t>Στήλη13919</t>
  </si>
  <si>
    <t>Στήλη13920</t>
  </si>
  <si>
    <t>Στήλη13921</t>
  </si>
  <si>
    <t>Στήλη13922</t>
  </si>
  <si>
    <t>Στήλη13923</t>
  </si>
  <si>
    <t>Στήλη13924</t>
  </si>
  <si>
    <t>Στήλη13925</t>
  </si>
  <si>
    <t>Στήλη13926</t>
  </si>
  <si>
    <t>Στήλη13927</t>
  </si>
  <si>
    <t>Στήλη13928</t>
  </si>
  <si>
    <t>Στήλη13929</t>
  </si>
  <si>
    <t>Στήλη13930</t>
  </si>
  <si>
    <t>Στήλη13931</t>
  </si>
  <si>
    <t>Στήλη13932</t>
  </si>
  <si>
    <t>Στήλη13933</t>
  </si>
  <si>
    <t>Στήλη13934</t>
  </si>
  <si>
    <t>Στήλη13935</t>
  </si>
  <si>
    <t>Στήλη13936</t>
  </si>
  <si>
    <t>Στήλη13937</t>
  </si>
  <si>
    <t>Στήλη13938</t>
  </si>
  <si>
    <t>Στήλη13939</t>
  </si>
  <si>
    <t>Στήλη13940</t>
  </si>
  <si>
    <t>Στήλη13941</t>
  </si>
  <si>
    <t>Στήλη13942</t>
  </si>
  <si>
    <t>Στήλη13943</t>
  </si>
  <si>
    <t>Στήλη13944</t>
  </si>
  <si>
    <t>Στήλη13945</t>
  </si>
  <si>
    <t>Στήλη13946</t>
  </si>
  <si>
    <t>Στήλη13947</t>
  </si>
  <si>
    <t>Στήλη13948</t>
  </si>
  <si>
    <t>Στήλη13949</t>
  </si>
  <si>
    <t>Στήλη13950</t>
  </si>
  <si>
    <t>Στήλη13951</t>
  </si>
  <si>
    <t>Στήλη13952</t>
  </si>
  <si>
    <t>Στήλη13953</t>
  </si>
  <si>
    <t>Στήλη13954</t>
  </si>
  <si>
    <t>Στήλη13955</t>
  </si>
  <si>
    <t>Στήλη13956</t>
  </si>
  <si>
    <t>Στήλη13957</t>
  </si>
  <si>
    <t>Στήλη13958</t>
  </si>
  <si>
    <t>Στήλη13959</t>
  </si>
  <si>
    <t>Στήλη13960</t>
  </si>
  <si>
    <t>Στήλη13961</t>
  </si>
  <si>
    <t>Στήλη13962</t>
  </si>
  <si>
    <t>Στήλη13963</t>
  </si>
  <si>
    <t>Στήλη13964</t>
  </si>
  <si>
    <t>Στήλη13965</t>
  </si>
  <si>
    <t>Στήλη13966</t>
  </si>
  <si>
    <t>Στήλη13967</t>
  </si>
  <si>
    <t>Στήλη13968</t>
  </si>
  <si>
    <t>Στήλη13969</t>
  </si>
  <si>
    <t>Στήλη13970</t>
  </si>
  <si>
    <t>Στήλη13971</t>
  </si>
  <si>
    <t>Στήλη13972</t>
  </si>
  <si>
    <t>Στήλη13973</t>
  </si>
  <si>
    <t>Στήλη13974</t>
  </si>
  <si>
    <t>Στήλη13975</t>
  </si>
  <si>
    <t>Στήλη13976</t>
  </si>
  <si>
    <t>Στήλη13977</t>
  </si>
  <si>
    <t>Στήλη13978</t>
  </si>
  <si>
    <t>Στήλη13979</t>
  </si>
  <si>
    <t>Στήλη13980</t>
  </si>
  <si>
    <t>Στήλη13981</t>
  </si>
  <si>
    <t>Στήλη13982</t>
  </si>
  <si>
    <t>Στήλη13983</t>
  </si>
  <si>
    <t>Στήλη13984</t>
  </si>
  <si>
    <t>Στήλη13985</t>
  </si>
  <si>
    <t>Στήλη13986</t>
  </si>
  <si>
    <t>Στήλη13987</t>
  </si>
  <si>
    <t>Στήλη13988</t>
  </si>
  <si>
    <t>Στήλη13989</t>
  </si>
  <si>
    <t>Στήλη13990</t>
  </si>
  <si>
    <t>Στήλη13991</t>
  </si>
  <si>
    <t>Στήλη13992</t>
  </si>
  <si>
    <t>Στήλη13993</t>
  </si>
  <si>
    <t>Στήλη13994</t>
  </si>
  <si>
    <t>Στήλη13995</t>
  </si>
  <si>
    <t>Στήλη13996</t>
  </si>
  <si>
    <t>Στήλη13997</t>
  </si>
  <si>
    <t>Στήλη13998</t>
  </si>
  <si>
    <t>Στήλη13999</t>
  </si>
  <si>
    <t>Στήλη14000</t>
  </si>
  <si>
    <t>Στήλη14001</t>
  </si>
  <si>
    <t>Στήλη14002</t>
  </si>
  <si>
    <t>Στήλη14003</t>
  </si>
  <si>
    <t>Στήλη14004</t>
  </si>
  <si>
    <t>Στήλη14005</t>
  </si>
  <si>
    <t>Στήλη14006</t>
  </si>
  <si>
    <t>Στήλη14007</t>
  </si>
  <si>
    <t>Στήλη14008</t>
  </si>
  <si>
    <t>Στήλη14009</t>
  </si>
  <si>
    <t>Στήλη14010</t>
  </si>
  <si>
    <t>Στήλη14011</t>
  </si>
  <si>
    <t>Στήλη14012</t>
  </si>
  <si>
    <t>Στήλη14013</t>
  </si>
  <si>
    <t>Στήλη14014</t>
  </si>
  <si>
    <t>Στήλη14015</t>
  </si>
  <si>
    <t>Στήλη14016</t>
  </si>
  <si>
    <t>Στήλη14017</t>
  </si>
  <si>
    <t>Στήλη14018</t>
  </si>
  <si>
    <t>Στήλη14019</t>
  </si>
  <si>
    <t>Στήλη14020</t>
  </si>
  <si>
    <t>Στήλη14021</t>
  </si>
  <si>
    <t>Στήλη14022</t>
  </si>
  <si>
    <t>Στήλη14023</t>
  </si>
  <si>
    <t>Στήλη14024</t>
  </si>
  <si>
    <t>Στήλη14025</t>
  </si>
  <si>
    <t>Στήλη14026</t>
  </si>
  <si>
    <t>Στήλη14027</t>
  </si>
  <si>
    <t>Στήλη14028</t>
  </si>
  <si>
    <t>Στήλη14029</t>
  </si>
  <si>
    <t>Στήλη14030</t>
  </si>
  <si>
    <t>Στήλη14031</t>
  </si>
  <si>
    <t>Στήλη14032</t>
  </si>
  <si>
    <t>Στήλη14033</t>
  </si>
  <si>
    <t>Στήλη14034</t>
  </si>
  <si>
    <t>Στήλη14035</t>
  </si>
  <si>
    <t>Στήλη14036</t>
  </si>
  <si>
    <t>Στήλη14037</t>
  </si>
  <si>
    <t>Στήλη14038</t>
  </si>
  <si>
    <t>Στήλη14039</t>
  </si>
  <si>
    <t>Στήλη14040</t>
  </si>
  <si>
    <t>Στήλη14041</t>
  </si>
  <si>
    <t>Στήλη14042</t>
  </si>
  <si>
    <t>Στήλη14043</t>
  </si>
  <si>
    <t>Στήλη14044</t>
  </si>
  <si>
    <t>Στήλη14045</t>
  </si>
  <si>
    <t>Στήλη14046</t>
  </si>
  <si>
    <t>Στήλη14047</t>
  </si>
  <si>
    <t>Στήλη14048</t>
  </si>
  <si>
    <t>Στήλη14049</t>
  </si>
  <si>
    <t>Στήλη14050</t>
  </si>
  <si>
    <t>Στήλη14051</t>
  </si>
  <si>
    <t>Στήλη14052</t>
  </si>
  <si>
    <t>Στήλη14053</t>
  </si>
  <si>
    <t>Στήλη14054</t>
  </si>
  <si>
    <t>Στήλη14055</t>
  </si>
  <si>
    <t>Στήλη14056</t>
  </si>
  <si>
    <t>Στήλη14057</t>
  </si>
  <si>
    <t>Στήλη14058</t>
  </si>
  <si>
    <t>Στήλη14059</t>
  </si>
  <si>
    <t>Στήλη14060</t>
  </si>
  <si>
    <t>Στήλη14061</t>
  </si>
  <si>
    <t>Στήλη14062</t>
  </si>
  <si>
    <t>Στήλη14063</t>
  </si>
  <si>
    <t>Στήλη14064</t>
  </si>
  <si>
    <t>Στήλη14065</t>
  </si>
  <si>
    <t>Στήλη14066</t>
  </si>
  <si>
    <t>Στήλη14067</t>
  </si>
  <si>
    <t>Στήλη14068</t>
  </si>
  <si>
    <t>Στήλη14069</t>
  </si>
  <si>
    <t>Στήλη14070</t>
  </si>
  <si>
    <t>Στήλη14071</t>
  </si>
  <si>
    <t>Στήλη14072</t>
  </si>
  <si>
    <t>Στήλη14073</t>
  </si>
  <si>
    <t>Στήλη14074</t>
  </si>
  <si>
    <t>Στήλη14075</t>
  </si>
  <si>
    <t>Στήλη14076</t>
  </si>
  <si>
    <t>Στήλη14077</t>
  </si>
  <si>
    <t>Στήλη14078</t>
  </si>
  <si>
    <t>Στήλη14079</t>
  </si>
  <si>
    <t>Στήλη14080</t>
  </si>
  <si>
    <t>Στήλη14081</t>
  </si>
  <si>
    <t>Στήλη14082</t>
  </si>
  <si>
    <t>Στήλη14083</t>
  </si>
  <si>
    <t>Στήλη14084</t>
  </si>
  <si>
    <t>Στήλη14085</t>
  </si>
  <si>
    <t>Στήλη14086</t>
  </si>
  <si>
    <t>Στήλη14087</t>
  </si>
  <si>
    <t>Στήλη14088</t>
  </si>
  <si>
    <t>Στήλη14089</t>
  </si>
  <si>
    <t>Στήλη14090</t>
  </si>
  <si>
    <t>Στήλη14091</t>
  </si>
  <si>
    <t>Στήλη14092</t>
  </si>
  <si>
    <t>Στήλη14093</t>
  </si>
  <si>
    <t>Στήλη14094</t>
  </si>
  <si>
    <t>Στήλη14095</t>
  </si>
  <si>
    <t>Στήλη14096</t>
  </si>
  <si>
    <t>Στήλη14097</t>
  </si>
  <si>
    <t>Στήλη14098</t>
  </si>
  <si>
    <t>Στήλη14099</t>
  </si>
  <si>
    <t>Στήλη14100</t>
  </si>
  <si>
    <t>Στήλη14101</t>
  </si>
  <si>
    <t>Στήλη14102</t>
  </si>
  <si>
    <t>Στήλη14103</t>
  </si>
  <si>
    <t>Στήλη14104</t>
  </si>
  <si>
    <t>Στήλη14105</t>
  </si>
  <si>
    <t>Στήλη14106</t>
  </si>
  <si>
    <t>Στήλη14107</t>
  </si>
  <si>
    <t>Στήλη14108</t>
  </si>
  <si>
    <t>Στήλη14109</t>
  </si>
  <si>
    <t>Στήλη14110</t>
  </si>
  <si>
    <t>Στήλη14111</t>
  </si>
  <si>
    <t>Στήλη14112</t>
  </si>
  <si>
    <t>Στήλη14113</t>
  </si>
  <si>
    <t>Στήλη14114</t>
  </si>
  <si>
    <t>Στήλη14115</t>
  </si>
  <si>
    <t>Στήλη14116</t>
  </si>
  <si>
    <t>Στήλη14117</t>
  </si>
  <si>
    <t>Στήλη14118</t>
  </si>
  <si>
    <t>Στήλη14119</t>
  </si>
  <si>
    <t>Στήλη14120</t>
  </si>
  <si>
    <t>Στήλη14121</t>
  </si>
  <si>
    <t>Στήλη14122</t>
  </si>
  <si>
    <t>Στήλη14123</t>
  </si>
  <si>
    <t>Στήλη14124</t>
  </si>
  <si>
    <t>Στήλη14125</t>
  </si>
  <si>
    <t>Στήλη14126</t>
  </si>
  <si>
    <t>Στήλη14127</t>
  </si>
  <si>
    <t>Στήλη14128</t>
  </si>
  <si>
    <t>Στήλη14129</t>
  </si>
  <si>
    <t>Στήλη14130</t>
  </si>
  <si>
    <t>Στήλη14131</t>
  </si>
  <si>
    <t>Στήλη14132</t>
  </si>
  <si>
    <t>Στήλη14133</t>
  </si>
  <si>
    <t>Στήλη14134</t>
  </si>
  <si>
    <t>Στήλη14135</t>
  </si>
  <si>
    <t>Στήλη14136</t>
  </si>
  <si>
    <t>Στήλη14137</t>
  </si>
  <si>
    <t>Στήλη14138</t>
  </si>
  <si>
    <t>Στήλη14139</t>
  </si>
  <si>
    <t>Στήλη14140</t>
  </si>
  <si>
    <t>Στήλη14141</t>
  </si>
  <si>
    <t>Στήλη14142</t>
  </si>
  <si>
    <t>Στήλη14143</t>
  </si>
  <si>
    <t>Στήλη14144</t>
  </si>
  <si>
    <t>Στήλη14145</t>
  </si>
  <si>
    <t>Στήλη14146</t>
  </si>
  <si>
    <t>Στήλη14147</t>
  </si>
  <si>
    <t>Στήλη14148</t>
  </si>
  <si>
    <t>Στήλη14149</t>
  </si>
  <si>
    <t>Στήλη14150</t>
  </si>
  <si>
    <t>Στήλη14151</t>
  </si>
  <si>
    <t>Στήλη14152</t>
  </si>
  <si>
    <t>Στήλη14153</t>
  </si>
  <si>
    <t>Στήλη14154</t>
  </si>
  <si>
    <t>Στήλη14155</t>
  </si>
  <si>
    <t>Στήλη14156</t>
  </si>
  <si>
    <t>Στήλη14157</t>
  </si>
  <si>
    <t>Στήλη14158</t>
  </si>
  <si>
    <t>Στήλη14159</t>
  </si>
  <si>
    <t>Στήλη14160</t>
  </si>
  <si>
    <t>Στήλη14161</t>
  </si>
  <si>
    <t>Στήλη14162</t>
  </si>
  <si>
    <t>Στήλη14163</t>
  </si>
  <si>
    <t>Στήλη14164</t>
  </si>
  <si>
    <t>Στήλη14165</t>
  </si>
  <si>
    <t>Στήλη14166</t>
  </si>
  <si>
    <t>Στήλη14167</t>
  </si>
  <si>
    <t>Στήλη14168</t>
  </si>
  <si>
    <t>Στήλη14169</t>
  </si>
  <si>
    <t>Στήλη14170</t>
  </si>
  <si>
    <t>Στήλη14171</t>
  </si>
  <si>
    <t>Στήλη14172</t>
  </si>
  <si>
    <t>Στήλη14173</t>
  </si>
  <si>
    <t>Στήλη14174</t>
  </si>
  <si>
    <t>Στήλη14175</t>
  </si>
  <si>
    <t>Στήλη14176</t>
  </si>
  <si>
    <t>Στήλη14177</t>
  </si>
  <si>
    <t>Στήλη14178</t>
  </si>
  <si>
    <t>Στήλη14179</t>
  </si>
  <si>
    <t>Στήλη14180</t>
  </si>
  <si>
    <t>Στήλη14181</t>
  </si>
  <si>
    <t>Στήλη14182</t>
  </si>
  <si>
    <t>Στήλη14183</t>
  </si>
  <si>
    <t>Στήλη14184</t>
  </si>
  <si>
    <t>Στήλη14185</t>
  </si>
  <si>
    <t>Στήλη14186</t>
  </si>
  <si>
    <t>Στήλη14187</t>
  </si>
  <si>
    <t>Στήλη14188</t>
  </si>
  <si>
    <t>Στήλη14189</t>
  </si>
  <si>
    <t>Στήλη14190</t>
  </si>
  <si>
    <t>Στήλη14191</t>
  </si>
  <si>
    <t>Στήλη14192</t>
  </si>
  <si>
    <t>Στήλη14193</t>
  </si>
  <si>
    <t>Στήλη14194</t>
  </si>
  <si>
    <t>Στήλη14195</t>
  </si>
  <si>
    <t>Στήλη14196</t>
  </si>
  <si>
    <t>Στήλη14197</t>
  </si>
  <si>
    <t>Στήλη14198</t>
  </si>
  <si>
    <t>Στήλη14199</t>
  </si>
  <si>
    <t>Στήλη14200</t>
  </si>
  <si>
    <t>Στήλη14201</t>
  </si>
  <si>
    <t>Στήλη14202</t>
  </si>
  <si>
    <t>Στήλη14203</t>
  </si>
  <si>
    <t>Στήλη14204</t>
  </si>
  <si>
    <t>Στήλη14205</t>
  </si>
  <si>
    <t>Στήλη14206</t>
  </si>
  <si>
    <t>Στήλη14207</t>
  </si>
  <si>
    <t>Στήλη14208</t>
  </si>
  <si>
    <t>Στήλη14209</t>
  </si>
  <si>
    <t>Στήλη14210</t>
  </si>
  <si>
    <t>Στήλη14211</t>
  </si>
  <si>
    <t>Στήλη14212</t>
  </si>
  <si>
    <t>Στήλη14213</t>
  </si>
  <si>
    <t>Στήλη14214</t>
  </si>
  <si>
    <t>Στήλη14215</t>
  </si>
  <si>
    <t>Στήλη14216</t>
  </si>
  <si>
    <t>Στήλη14217</t>
  </si>
  <si>
    <t>Στήλη14218</t>
  </si>
  <si>
    <t>Στήλη14219</t>
  </si>
  <si>
    <t>Στήλη14220</t>
  </si>
  <si>
    <t>Στήλη14221</t>
  </si>
  <si>
    <t>Στήλη14222</t>
  </si>
  <si>
    <t>Στήλη14223</t>
  </si>
  <si>
    <t>Στήλη14224</t>
  </si>
  <si>
    <t>Στήλη14225</t>
  </si>
  <si>
    <t>Στήλη14226</t>
  </si>
  <si>
    <t>Στήλη14227</t>
  </si>
  <si>
    <t>Στήλη14228</t>
  </si>
  <si>
    <t>Στήλη14229</t>
  </si>
  <si>
    <t>Στήλη14230</t>
  </si>
  <si>
    <t>Στήλη14231</t>
  </si>
  <si>
    <t>Στήλη14232</t>
  </si>
  <si>
    <t>Στήλη14233</t>
  </si>
  <si>
    <t>Στήλη14234</t>
  </si>
  <si>
    <t>Στήλη14235</t>
  </si>
  <si>
    <t>Στήλη14236</t>
  </si>
  <si>
    <t>Στήλη14237</t>
  </si>
  <si>
    <t>Στήλη14238</t>
  </si>
  <si>
    <t>Στήλη14239</t>
  </si>
  <si>
    <t>Στήλη14240</t>
  </si>
  <si>
    <t>Στήλη14241</t>
  </si>
  <si>
    <t>Στήλη14242</t>
  </si>
  <si>
    <t>Στήλη14243</t>
  </si>
  <si>
    <t>Στήλη14244</t>
  </si>
  <si>
    <t>Στήλη14245</t>
  </si>
  <si>
    <t>Στήλη14246</t>
  </si>
  <si>
    <t>Στήλη14247</t>
  </si>
  <si>
    <t>Στήλη14248</t>
  </si>
  <si>
    <t>Στήλη14249</t>
  </si>
  <si>
    <t>Στήλη14250</t>
  </si>
  <si>
    <t>Στήλη14251</t>
  </si>
  <si>
    <t>Στήλη14252</t>
  </si>
  <si>
    <t>Στήλη14253</t>
  </si>
  <si>
    <t>Στήλη14254</t>
  </si>
  <si>
    <t>Στήλη14255</t>
  </si>
  <si>
    <t>Στήλη14256</t>
  </si>
  <si>
    <t>Στήλη14257</t>
  </si>
  <si>
    <t>Στήλη14258</t>
  </si>
  <si>
    <t>Στήλη14259</t>
  </si>
  <si>
    <t>Στήλη14260</t>
  </si>
  <si>
    <t>Στήλη14261</t>
  </si>
  <si>
    <t>Στήλη14262</t>
  </si>
  <si>
    <t>Στήλη14263</t>
  </si>
  <si>
    <t>Στήλη14264</t>
  </si>
  <si>
    <t>Στήλη14265</t>
  </si>
  <si>
    <t>Στήλη14266</t>
  </si>
  <si>
    <t>Στήλη14267</t>
  </si>
  <si>
    <t>Στήλη14268</t>
  </si>
  <si>
    <t>Στήλη14269</t>
  </si>
  <si>
    <t>Στήλη14270</t>
  </si>
  <si>
    <t>Στήλη14271</t>
  </si>
  <si>
    <t>Στήλη14272</t>
  </si>
  <si>
    <t>Στήλη14273</t>
  </si>
  <si>
    <t>Στήλη14274</t>
  </si>
  <si>
    <t>Στήλη14275</t>
  </si>
  <si>
    <t>Στήλη14276</t>
  </si>
  <si>
    <t>Στήλη14277</t>
  </si>
  <si>
    <t>Στήλη14278</t>
  </si>
  <si>
    <t>Στήλη14279</t>
  </si>
  <si>
    <t>Στήλη14280</t>
  </si>
  <si>
    <t>Στήλη14281</t>
  </si>
  <si>
    <t>Στήλη14282</t>
  </si>
  <si>
    <t>Στήλη14283</t>
  </si>
  <si>
    <t>Στήλη14284</t>
  </si>
  <si>
    <t>Στήλη14285</t>
  </si>
  <si>
    <t>Στήλη14286</t>
  </si>
  <si>
    <t>Στήλη14287</t>
  </si>
  <si>
    <t>Στήλη14288</t>
  </si>
  <si>
    <t>Στήλη14289</t>
  </si>
  <si>
    <t>Στήλη14290</t>
  </si>
  <si>
    <t>Στήλη14291</t>
  </si>
  <si>
    <t>Στήλη14292</t>
  </si>
  <si>
    <t>Στήλη14293</t>
  </si>
  <si>
    <t>Στήλη14294</t>
  </si>
  <si>
    <t>Στήλη14295</t>
  </si>
  <si>
    <t>Στήλη14296</t>
  </si>
  <si>
    <t>Στήλη14297</t>
  </si>
  <si>
    <t>Στήλη14298</t>
  </si>
  <si>
    <t>Στήλη14299</t>
  </si>
  <si>
    <t>Στήλη14300</t>
  </si>
  <si>
    <t>Στήλη14301</t>
  </si>
  <si>
    <t>Στήλη14302</t>
  </si>
  <si>
    <t>Στήλη14303</t>
  </si>
  <si>
    <t>Στήλη14304</t>
  </si>
  <si>
    <t>Στήλη14305</t>
  </si>
  <si>
    <t>Στήλη14306</t>
  </si>
  <si>
    <t>Στήλη14307</t>
  </si>
  <si>
    <t>Στήλη14308</t>
  </si>
  <si>
    <t>Στήλη14309</t>
  </si>
  <si>
    <t>Στήλη14310</t>
  </si>
  <si>
    <t>Στήλη14311</t>
  </si>
  <si>
    <t>Στήλη14312</t>
  </si>
  <si>
    <t>Στήλη14313</t>
  </si>
  <si>
    <t>Στήλη14314</t>
  </si>
  <si>
    <t>Στήλη14315</t>
  </si>
  <si>
    <t>Στήλη14316</t>
  </si>
  <si>
    <t>Στήλη14317</t>
  </si>
  <si>
    <t>Στήλη14318</t>
  </si>
  <si>
    <t>Στήλη14319</t>
  </si>
  <si>
    <t>Στήλη14320</t>
  </si>
  <si>
    <t>Στήλη14321</t>
  </si>
  <si>
    <t>Στήλη14322</t>
  </si>
  <si>
    <t>Στήλη14323</t>
  </si>
  <si>
    <t>Στήλη14324</t>
  </si>
  <si>
    <t>Στήλη14325</t>
  </si>
  <si>
    <t>Στήλη14326</t>
  </si>
  <si>
    <t>Στήλη14327</t>
  </si>
  <si>
    <t>Στήλη14328</t>
  </si>
  <si>
    <t>Στήλη14329</t>
  </si>
  <si>
    <t>Στήλη14330</t>
  </si>
  <si>
    <t>Στήλη14331</t>
  </si>
  <si>
    <t>Στήλη14332</t>
  </si>
  <si>
    <t>Στήλη14333</t>
  </si>
  <si>
    <t>Στήλη14334</t>
  </si>
  <si>
    <t>Στήλη14335</t>
  </si>
  <si>
    <t>Στήλη14336</t>
  </si>
  <si>
    <t>Στήλη14337</t>
  </si>
  <si>
    <t>Στήλη14338</t>
  </si>
  <si>
    <t>Στήλη14339</t>
  </si>
  <si>
    <t>Στήλη14340</t>
  </si>
  <si>
    <t>Στήλη14341</t>
  </si>
  <si>
    <t>Στήλη14342</t>
  </si>
  <si>
    <t>Στήλη14343</t>
  </si>
  <si>
    <t>Στήλη14344</t>
  </si>
  <si>
    <t>Στήλη14345</t>
  </si>
  <si>
    <t>Στήλη14346</t>
  </si>
  <si>
    <t>Στήλη14347</t>
  </si>
  <si>
    <t>Στήλη14348</t>
  </si>
  <si>
    <t>Στήλη14349</t>
  </si>
  <si>
    <t>Στήλη14350</t>
  </si>
  <si>
    <t>Στήλη14351</t>
  </si>
  <si>
    <t>Στήλη14352</t>
  </si>
  <si>
    <t>Στήλη14353</t>
  </si>
  <si>
    <t>Στήλη14354</t>
  </si>
  <si>
    <t>Στήλη14355</t>
  </si>
  <si>
    <t>Στήλη14356</t>
  </si>
  <si>
    <t>Στήλη14357</t>
  </si>
  <si>
    <t>Στήλη14358</t>
  </si>
  <si>
    <t>Στήλη14359</t>
  </si>
  <si>
    <t>Στήλη14360</t>
  </si>
  <si>
    <t>Στήλη14361</t>
  </si>
  <si>
    <t>Στήλη14362</t>
  </si>
  <si>
    <t>Στήλη14363</t>
  </si>
  <si>
    <t>Στήλη14364</t>
  </si>
  <si>
    <t>Στήλη14365</t>
  </si>
  <si>
    <t>Στήλη14366</t>
  </si>
  <si>
    <t>Στήλη14367</t>
  </si>
  <si>
    <t>Στήλη14368</t>
  </si>
  <si>
    <t>Στήλη14369</t>
  </si>
  <si>
    <t>Στήλη14370</t>
  </si>
  <si>
    <t>Στήλη14371</t>
  </si>
  <si>
    <t>Στήλη14372</t>
  </si>
  <si>
    <t>Στήλη14373</t>
  </si>
  <si>
    <t>Στήλη14374</t>
  </si>
  <si>
    <t>Στήλη14375</t>
  </si>
  <si>
    <t>Στήλη14376</t>
  </si>
  <si>
    <t>Στήλη14377</t>
  </si>
  <si>
    <t>Στήλη14378</t>
  </si>
  <si>
    <t>Στήλη14379</t>
  </si>
  <si>
    <t>Στήλη14380</t>
  </si>
  <si>
    <t>Στήλη14381</t>
  </si>
  <si>
    <t>Στήλη14382</t>
  </si>
  <si>
    <t>Στήλη14383</t>
  </si>
  <si>
    <t>Στήλη14384</t>
  </si>
  <si>
    <t>Στήλη14385</t>
  </si>
  <si>
    <t>Στήλη14386</t>
  </si>
  <si>
    <t>Στήλη14387</t>
  </si>
  <si>
    <t>Στήλη14388</t>
  </si>
  <si>
    <t>Στήλη14389</t>
  </si>
  <si>
    <t>Στήλη14390</t>
  </si>
  <si>
    <t>Στήλη14391</t>
  </si>
  <si>
    <t>Στήλη14392</t>
  </si>
  <si>
    <t>Στήλη14393</t>
  </si>
  <si>
    <t>Στήλη14394</t>
  </si>
  <si>
    <t>Στήλη14395</t>
  </si>
  <si>
    <t>Στήλη14396</t>
  </si>
  <si>
    <t>Στήλη14397</t>
  </si>
  <si>
    <t>Στήλη14398</t>
  </si>
  <si>
    <t>Στήλη14399</t>
  </si>
  <si>
    <t>Στήλη14400</t>
  </si>
  <si>
    <t>Στήλη14401</t>
  </si>
  <si>
    <t>Στήλη14402</t>
  </si>
  <si>
    <t>Στήλη14403</t>
  </si>
  <si>
    <t>Στήλη14404</t>
  </si>
  <si>
    <t>Στήλη14405</t>
  </si>
  <si>
    <t>Στήλη14406</t>
  </si>
  <si>
    <t>Στήλη14407</t>
  </si>
  <si>
    <t>Στήλη14408</t>
  </si>
  <si>
    <t>Στήλη14409</t>
  </si>
  <si>
    <t>Στήλη14410</t>
  </si>
  <si>
    <t>Στήλη14411</t>
  </si>
  <si>
    <t>Στήλη14412</t>
  </si>
  <si>
    <t>Στήλη14413</t>
  </si>
  <si>
    <t>Στήλη14414</t>
  </si>
  <si>
    <t>Στήλη14415</t>
  </si>
  <si>
    <t>Στήλη14416</t>
  </si>
  <si>
    <t>Στήλη14417</t>
  </si>
  <si>
    <t>Στήλη14418</t>
  </si>
  <si>
    <t>Στήλη14419</t>
  </si>
  <si>
    <t>Στήλη14420</t>
  </si>
  <si>
    <t>Στήλη14421</t>
  </si>
  <si>
    <t>Στήλη14422</t>
  </si>
  <si>
    <t>Στήλη14423</t>
  </si>
  <si>
    <t>Στήλη14424</t>
  </si>
  <si>
    <t>Στήλη14425</t>
  </si>
  <si>
    <t>Στήλη14426</t>
  </si>
  <si>
    <t>Στήλη14427</t>
  </si>
  <si>
    <t>Στήλη14428</t>
  </si>
  <si>
    <t>Στήλη14429</t>
  </si>
  <si>
    <t>Στήλη14430</t>
  </si>
  <si>
    <t>Στήλη14431</t>
  </si>
  <si>
    <t>Στήλη14432</t>
  </si>
  <si>
    <t>Στήλη14433</t>
  </si>
  <si>
    <t>Στήλη14434</t>
  </si>
  <si>
    <t>Στήλη14435</t>
  </si>
  <si>
    <t>Στήλη14436</t>
  </si>
  <si>
    <t>Στήλη14437</t>
  </si>
  <si>
    <t>Στήλη14438</t>
  </si>
  <si>
    <t>Στήλη14439</t>
  </si>
  <si>
    <t>Στήλη14440</t>
  </si>
  <si>
    <t>Στήλη14441</t>
  </si>
  <si>
    <t>Στήλη14442</t>
  </si>
  <si>
    <t>Στήλη14443</t>
  </si>
  <si>
    <t>Στήλη14444</t>
  </si>
  <si>
    <t>Στήλη14445</t>
  </si>
  <si>
    <t>Στήλη14446</t>
  </si>
  <si>
    <t>Στήλη14447</t>
  </si>
  <si>
    <t>Στήλη14448</t>
  </si>
  <si>
    <t>Στήλη14449</t>
  </si>
  <si>
    <t>Στήλη14450</t>
  </si>
  <si>
    <t>Στήλη14451</t>
  </si>
  <si>
    <t>Στήλη14452</t>
  </si>
  <si>
    <t>Στήλη14453</t>
  </si>
  <si>
    <t>Στήλη14454</t>
  </si>
  <si>
    <t>Στήλη14455</t>
  </si>
  <si>
    <t>Στήλη14456</t>
  </si>
  <si>
    <t>Στήλη14457</t>
  </si>
  <si>
    <t>Στήλη14458</t>
  </si>
  <si>
    <t>Στήλη14459</t>
  </si>
  <si>
    <t>Στήλη14460</t>
  </si>
  <si>
    <t>Στήλη14461</t>
  </si>
  <si>
    <t>Στήλη14462</t>
  </si>
  <si>
    <t>Στήλη14463</t>
  </si>
  <si>
    <t>Στήλη14464</t>
  </si>
  <si>
    <t>Στήλη14465</t>
  </si>
  <si>
    <t>Στήλη14466</t>
  </si>
  <si>
    <t>Στήλη14467</t>
  </si>
  <si>
    <t>Στήλη14468</t>
  </si>
  <si>
    <t>Στήλη14469</t>
  </si>
  <si>
    <t>Στήλη14470</t>
  </si>
  <si>
    <t>Στήλη14471</t>
  </si>
  <si>
    <t>Στήλη14472</t>
  </si>
  <si>
    <t>Στήλη14473</t>
  </si>
  <si>
    <t>Στήλη14474</t>
  </si>
  <si>
    <t>Στήλη14475</t>
  </si>
  <si>
    <t>Στήλη14476</t>
  </si>
  <si>
    <t>Στήλη14477</t>
  </si>
  <si>
    <t>Στήλη14478</t>
  </si>
  <si>
    <t>Στήλη14479</t>
  </si>
  <si>
    <t>Στήλη14480</t>
  </si>
  <si>
    <t>Στήλη14481</t>
  </si>
  <si>
    <t>Στήλη14482</t>
  </si>
  <si>
    <t>Στήλη14483</t>
  </si>
  <si>
    <t>Στήλη14484</t>
  </si>
  <si>
    <t>Στήλη14485</t>
  </si>
  <si>
    <t>Στήλη14486</t>
  </si>
  <si>
    <t>Στήλη14487</t>
  </si>
  <si>
    <t>Στήλη14488</t>
  </si>
  <si>
    <t>Στήλη14489</t>
  </si>
  <si>
    <t>Στήλη14490</t>
  </si>
  <si>
    <t>Στήλη14491</t>
  </si>
  <si>
    <t>Στήλη14492</t>
  </si>
  <si>
    <t>Στήλη14493</t>
  </si>
  <si>
    <t>Στήλη14494</t>
  </si>
  <si>
    <t>Στήλη14495</t>
  </si>
  <si>
    <t>Στήλη14496</t>
  </si>
  <si>
    <t>Στήλη14497</t>
  </si>
  <si>
    <t>Στήλη14498</t>
  </si>
  <si>
    <t>Στήλη14499</t>
  </si>
  <si>
    <t>Στήλη14500</t>
  </si>
  <si>
    <t>Στήλη14501</t>
  </si>
  <si>
    <t>Στήλη14502</t>
  </si>
  <si>
    <t>Στήλη14503</t>
  </si>
  <si>
    <t>Στήλη14504</t>
  </si>
  <si>
    <t>Στήλη14505</t>
  </si>
  <si>
    <t>Στήλη14506</t>
  </si>
  <si>
    <t>Στήλη14507</t>
  </si>
  <si>
    <t>Στήλη14508</t>
  </si>
  <si>
    <t>Στήλη14509</t>
  </si>
  <si>
    <t>Στήλη14510</t>
  </si>
  <si>
    <t>Στήλη14511</t>
  </si>
  <si>
    <t>Στήλη14512</t>
  </si>
  <si>
    <t>Στήλη14513</t>
  </si>
  <si>
    <t>Στήλη14514</t>
  </si>
  <si>
    <t>Στήλη14515</t>
  </si>
  <si>
    <t>Στήλη14516</t>
  </si>
  <si>
    <t>Στήλη14517</t>
  </si>
  <si>
    <t>Στήλη14518</t>
  </si>
  <si>
    <t>Στήλη14519</t>
  </si>
  <si>
    <t>Στήλη14520</t>
  </si>
  <si>
    <t>Στήλη14521</t>
  </si>
  <si>
    <t>Στήλη14522</t>
  </si>
  <si>
    <t>Στήλη14523</t>
  </si>
  <si>
    <t>Στήλη14524</t>
  </si>
  <si>
    <t>Στήλη14525</t>
  </si>
  <si>
    <t>Στήλη14526</t>
  </si>
  <si>
    <t>Στήλη14527</t>
  </si>
  <si>
    <t>Στήλη14528</t>
  </si>
  <si>
    <t>Στήλη14529</t>
  </si>
  <si>
    <t>Στήλη14530</t>
  </si>
  <si>
    <t>Στήλη14531</t>
  </si>
  <si>
    <t>Στήλη14532</t>
  </si>
  <si>
    <t>Στήλη14533</t>
  </si>
  <si>
    <t>Στήλη14534</t>
  </si>
  <si>
    <t>Στήλη14535</t>
  </si>
  <si>
    <t>Στήλη14536</t>
  </si>
  <si>
    <t>Στήλη14537</t>
  </si>
  <si>
    <t>Στήλη14538</t>
  </si>
  <si>
    <t>Στήλη14539</t>
  </si>
  <si>
    <t>Στήλη14540</t>
  </si>
  <si>
    <t>Στήλη14541</t>
  </si>
  <si>
    <t>Στήλη14542</t>
  </si>
  <si>
    <t>Στήλη14543</t>
  </si>
  <si>
    <t>Στήλη14544</t>
  </si>
  <si>
    <t>Στήλη14545</t>
  </si>
  <si>
    <t>Στήλη14546</t>
  </si>
  <si>
    <t>Στήλη14547</t>
  </si>
  <si>
    <t>Στήλη14548</t>
  </si>
  <si>
    <t>Στήλη14549</t>
  </si>
  <si>
    <t>Στήλη14550</t>
  </si>
  <si>
    <t>Στήλη14551</t>
  </si>
  <si>
    <t>Στήλη14552</t>
  </si>
  <si>
    <t>Στήλη14553</t>
  </si>
  <si>
    <t>Στήλη14554</t>
  </si>
  <si>
    <t>Στήλη14555</t>
  </si>
  <si>
    <t>Στήλη14556</t>
  </si>
  <si>
    <t>Στήλη14557</t>
  </si>
  <si>
    <t>Στήλη14558</t>
  </si>
  <si>
    <t>Στήλη14559</t>
  </si>
  <si>
    <t>Στήλη14560</t>
  </si>
  <si>
    <t>Στήλη14561</t>
  </si>
  <si>
    <t>Στήλη14562</t>
  </si>
  <si>
    <t>Στήλη14563</t>
  </si>
  <si>
    <t>Στήλη14564</t>
  </si>
  <si>
    <t>Στήλη14565</t>
  </si>
  <si>
    <t>Στήλη14566</t>
  </si>
  <si>
    <t>Στήλη14567</t>
  </si>
  <si>
    <t>Στήλη14568</t>
  </si>
  <si>
    <t>Στήλη14569</t>
  </si>
  <si>
    <t>Στήλη14570</t>
  </si>
  <si>
    <t>Στήλη14571</t>
  </si>
  <si>
    <t>Στήλη14572</t>
  </si>
  <si>
    <t>Στήλη14573</t>
  </si>
  <si>
    <t>Στήλη14574</t>
  </si>
  <si>
    <t>Στήλη14575</t>
  </si>
  <si>
    <t>Στήλη14576</t>
  </si>
  <si>
    <t>Στήλη14577</t>
  </si>
  <si>
    <t>Στήλη14578</t>
  </si>
  <si>
    <t>Στήλη14579</t>
  </si>
  <si>
    <t>Στήλη14580</t>
  </si>
  <si>
    <t>Στήλη14581</t>
  </si>
  <si>
    <t>Στήλη14582</t>
  </si>
  <si>
    <t>Στήλη14583</t>
  </si>
  <si>
    <t>Στήλη14584</t>
  </si>
  <si>
    <t>Στήλη14585</t>
  </si>
  <si>
    <t>Στήλη14586</t>
  </si>
  <si>
    <t>Στήλη14587</t>
  </si>
  <si>
    <t>Στήλη14588</t>
  </si>
  <si>
    <t>Στήλη14589</t>
  </si>
  <si>
    <t>Στήλη14590</t>
  </si>
  <si>
    <t>Στήλη14591</t>
  </si>
  <si>
    <t>Στήλη14592</t>
  </si>
  <si>
    <t>Στήλη14593</t>
  </si>
  <si>
    <t>Στήλη14594</t>
  </si>
  <si>
    <t>Στήλη14595</t>
  </si>
  <si>
    <t>Στήλη14596</t>
  </si>
  <si>
    <t>Στήλη14597</t>
  </si>
  <si>
    <t>Στήλη14598</t>
  </si>
  <si>
    <t>Στήλη14599</t>
  </si>
  <si>
    <t>Στήλη14600</t>
  </si>
  <si>
    <t>Στήλη14601</t>
  </si>
  <si>
    <t>Στήλη14602</t>
  </si>
  <si>
    <t>Στήλη14603</t>
  </si>
  <si>
    <t>Στήλη14604</t>
  </si>
  <si>
    <t>Στήλη14605</t>
  </si>
  <si>
    <t>Στήλη14606</t>
  </si>
  <si>
    <t>Στήλη14607</t>
  </si>
  <si>
    <t>Στήλη14608</t>
  </si>
  <si>
    <t>Στήλη14609</t>
  </si>
  <si>
    <t>Στήλη14610</t>
  </si>
  <si>
    <t>Στήλη14611</t>
  </si>
  <si>
    <t>Στήλη14612</t>
  </si>
  <si>
    <t>Στήλη14613</t>
  </si>
  <si>
    <t>Στήλη14614</t>
  </si>
  <si>
    <t>Στήλη14615</t>
  </si>
  <si>
    <t>Στήλη14616</t>
  </si>
  <si>
    <t>Στήλη14617</t>
  </si>
  <si>
    <t>Στήλη14618</t>
  </si>
  <si>
    <t>Στήλη14619</t>
  </si>
  <si>
    <t>Στήλη14620</t>
  </si>
  <si>
    <t>Στήλη14621</t>
  </si>
  <si>
    <t>Στήλη14622</t>
  </si>
  <si>
    <t>Στήλη14623</t>
  </si>
  <si>
    <t>Στήλη14624</t>
  </si>
  <si>
    <t>Στήλη14625</t>
  </si>
  <si>
    <t>Στήλη14626</t>
  </si>
  <si>
    <t>Στήλη14627</t>
  </si>
  <si>
    <t>Στήλη14628</t>
  </si>
  <si>
    <t>Στήλη14629</t>
  </si>
  <si>
    <t>Στήλη14630</t>
  </si>
  <si>
    <t>Στήλη14631</t>
  </si>
  <si>
    <t>Στήλη14632</t>
  </si>
  <si>
    <t>Στήλη14633</t>
  </si>
  <si>
    <t>Στήλη14634</t>
  </si>
  <si>
    <t>Στήλη14635</t>
  </si>
  <si>
    <t>Στήλη14636</t>
  </si>
  <si>
    <t>Στήλη14637</t>
  </si>
  <si>
    <t>Στήλη14638</t>
  </si>
  <si>
    <t>Στήλη14639</t>
  </si>
  <si>
    <t>Στήλη14640</t>
  </si>
  <si>
    <t>Στήλη14641</t>
  </si>
  <si>
    <t>Στήλη14642</t>
  </si>
  <si>
    <t>Στήλη14643</t>
  </si>
  <si>
    <t>Στήλη14644</t>
  </si>
  <si>
    <t>Στήλη14645</t>
  </si>
  <si>
    <t>Στήλη14646</t>
  </si>
  <si>
    <t>Στήλη14647</t>
  </si>
  <si>
    <t>Στήλη14648</t>
  </si>
  <si>
    <t>Στήλη14649</t>
  </si>
  <si>
    <t>Στήλη14650</t>
  </si>
  <si>
    <t>Στήλη14651</t>
  </si>
  <si>
    <t>Στήλη14652</t>
  </si>
  <si>
    <t>Στήλη14653</t>
  </si>
  <si>
    <t>Στήλη14654</t>
  </si>
  <si>
    <t>Στήλη14655</t>
  </si>
  <si>
    <t>Στήλη14656</t>
  </si>
  <si>
    <t>Στήλη14657</t>
  </si>
  <si>
    <t>Στήλη14658</t>
  </si>
  <si>
    <t>Στήλη14659</t>
  </si>
  <si>
    <t>Στήλη14660</t>
  </si>
  <si>
    <t>Στήλη14661</t>
  </si>
  <si>
    <t>Στήλη14662</t>
  </si>
  <si>
    <t>Στήλη14663</t>
  </si>
  <si>
    <t>Στήλη14664</t>
  </si>
  <si>
    <t>Στήλη14665</t>
  </si>
  <si>
    <t>Στήλη14666</t>
  </si>
  <si>
    <t>Στήλη14667</t>
  </si>
  <si>
    <t>Στήλη14668</t>
  </si>
  <si>
    <t>Στήλη14669</t>
  </si>
  <si>
    <t>Στήλη14670</t>
  </si>
  <si>
    <t>Στήλη14671</t>
  </si>
  <si>
    <t>Στήλη14672</t>
  </si>
  <si>
    <t>Στήλη14673</t>
  </si>
  <si>
    <t>Στήλη14674</t>
  </si>
  <si>
    <t>Στήλη14675</t>
  </si>
  <si>
    <t>Στήλη14676</t>
  </si>
  <si>
    <t>Στήλη14677</t>
  </si>
  <si>
    <t>Στήλη14678</t>
  </si>
  <si>
    <t>Στήλη14679</t>
  </si>
  <si>
    <t>Στήλη14680</t>
  </si>
  <si>
    <t>Στήλη14681</t>
  </si>
  <si>
    <t>Στήλη14682</t>
  </si>
  <si>
    <t>Στήλη14683</t>
  </si>
  <si>
    <t>Στήλη14684</t>
  </si>
  <si>
    <t>Στήλη14685</t>
  </si>
  <si>
    <t>Στήλη14686</t>
  </si>
  <si>
    <t>Στήλη14687</t>
  </si>
  <si>
    <t>Στήλη14688</t>
  </si>
  <si>
    <t>Στήλη14689</t>
  </si>
  <si>
    <t>Στήλη14690</t>
  </si>
  <si>
    <t>Στήλη14691</t>
  </si>
  <si>
    <t>Στήλη14692</t>
  </si>
  <si>
    <t>Στήλη14693</t>
  </si>
  <si>
    <t>Στήλη14694</t>
  </si>
  <si>
    <t>Στήλη14695</t>
  </si>
  <si>
    <t>Στήλη14696</t>
  </si>
  <si>
    <t>Στήλη14697</t>
  </si>
  <si>
    <t>Στήλη14698</t>
  </si>
  <si>
    <t>Στήλη14699</t>
  </si>
  <si>
    <t>Στήλη14700</t>
  </si>
  <si>
    <t>Στήλη14701</t>
  </si>
  <si>
    <t>Στήλη14702</t>
  </si>
  <si>
    <t>Στήλη14703</t>
  </si>
  <si>
    <t>Στήλη14704</t>
  </si>
  <si>
    <t>Στήλη14705</t>
  </si>
  <si>
    <t>Στήλη14706</t>
  </si>
  <si>
    <t>Στήλη14707</t>
  </si>
  <si>
    <t>Στήλη14708</t>
  </si>
  <si>
    <t>Στήλη14709</t>
  </si>
  <si>
    <t>Στήλη14710</t>
  </si>
  <si>
    <t>Στήλη14711</t>
  </si>
  <si>
    <t>Στήλη14712</t>
  </si>
  <si>
    <t>Στήλη14713</t>
  </si>
  <si>
    <t>Στήλη14714</t>
  </si>
  <si>
    <t>Στήλη14715</t>
  </si>
  <si>
    <t>Στήλη14716</t>
  </si>
  <si>
    <t>Στήλη14717</t>
  </si>
  <si>
    <t>Στήλη14718</t>
  </si>
  <si>
    <t>Στήλη14719</t>
  </si>
  <si>
    <t>Στήλη14720</t>
  </si>
  <si>
    <t>Στήλη14721</t>
  </si>
  <si>
    <t>Στήλη14722</t>
  </si>
  <si>
    <t>Στήλη14723</t>
  </si>
  <si>
    <t>Στήλη14724</t>
  </si>
  <si>
    <t>Στήλη14725</t>
  </si>
  <si>
    <t>Στήλη14726</t>
  </si>
  <si>
    <t>Στήλη14727</t>
  </si>
  <si>
    <t>Στήλη14728</t>
  </si>
  <si>
    <t>Στήλη14729</t>
  </si>
  <si>
    <t>Στήλη14730</t>
  </si>
  <si>
    <t>Στήλη14731</t>
  </si>
  <si>
    <t>Στήλη14732</t>
  </si>
  <si>
    <t>Στήλη14733</t>
  </si>
  <si>
    <t>Στήλη14734</t>
  </si>
  <si>
    <t>Στήλη14735</t>
  </si>
  <si>
    <t>Στήλη14736</t>
  </si>
  <si>
    <t>Στήλη14737</t>
  </si>
  <si>
    <t>Στήλη14738</t>
  </si>
  <si>
    <t>Στήλη14739</t>
  </si>
  <si>
    <t>Στήλη14740</t>
  </si>
  <si>
    <t>Στήλη14741</t>
  </si>
  <si>
    <t>Στήλη14742</t>
  </si>
  <si>
    <t>Στήλη14743</t>
  </si>
  <si>
    <t>Στήλη14744</t>
  </si>
  <si>
    <t>Στήλη14745</t>
  </si>
  <si>
    <t>Στήλη14746</t>
  </si>
  <si>
    <t>Στήλη14747</t>
  </si>
  <si>
    <t>Στήλη14748</t>
  </si>
  <si>
    <t>Στήλη14749</t>
  </si>
  <si>
    <t>Στήλη14750</t>
  </si>
  <si>
    <t>Στήλη14751</t>
  </si>
  <si>
    <t>Στήλη14752</t>
  </si>
  <si>
    <t>Στήλη14753</t>
  </si>
  <si>
    <t>Στήλη14754</t>
  </si>
  <si>
    <t>Στήλη14755</t>
  </si>
  <si>
    <t>Στήλη14756</t>
  </si>
  <si>
    <t>Στήλη14757</t>
  </si>
  <si>
    <t>Στήλη14758</t>
  </si>
  <si>
    <t>Στήλη14759</t>
  </si>
  <si>
    <t>Στήλη14760</t>
  </si>
  <si>
    <t>Στήλη14761</t>
  </si>
  <si>
    <t>Στήλη14762</t>
  </si>
  <si>
    <t>Στήλη14763</t>
  </si>
  <si>
    <t>Στήλη14764</t>
  </si>
  <si>
    <t>Στήλη14765</t>
  </si>
  <si>
    <t>Στήλη14766</t>
  </si>
  <si>
    <t>Στήλη14767</t>
  </si>
  <si>
    <t>Στήλη14768</t>
  </si>
  <si>
    <t>Στήλη14769</t>
  </si>
  <si>
    <t>Στήλη14770</t>
  </si>
  <si>
    <t>Στήλη14771</t>
  </si>
  <si>
    <t>Στήλη14772</t>
  </si>
  <si>
    <t>Στήλη14773</t>
  </si>
  <si>
    <t>Στήλη14774</t>
  </si>
  <si>
    <t>Στήλη14775</t>
  </si>
  <si>
    <t>Στήλη14776</t>
  </si>
  <si>
    <t>Στήλη14777</t>
  </si>
  <si>
    <t>Στήλη14778</t>
  </si>
  <si>
    <t>Στήλη14779</t>
  </si>
  <si>
    <t>Στήλη14780</t>
  </si>
  <si>
    <t>Στήλη14781</t>
  </si>
  <si>
    <t>Στήλη14782</t>
  </si>
  <si>
    <t>Στήλη14783</t>
  </si>
  <si>
    <t>Στήλη14784</t>
  </si>
  <si>
    <t>Στήλη14785</t>
  </si>
  <si>
    <t>Στήλη14786</t>
  </si>
  <si>
    <t>Στήλη14787</t>
  </si>
  <si>
    <t>Στήλη14788</t>
  </si>
  <si>
    <t>Στήλη14789</t>
  </si>
  <si>
    <t>Στήλη14790</t>
  </si>
  <si>
    <t>Στήλη14791</t>
  </si>
  <si>
    <t>Στήλη14792</t>
  </si>
  <si>
    <t>Στήλη14793</t>
  </si>
  <si>
    <t>Στήλη14794</t>
  </si>
  <si>
    <t>Στήλη14795</t>
  </si>
  <si>
    <t>Στήλη14796</t>
  </si>
  <si>
    <t>Στήλη14797</t>
  </si>
  <si>
    <t>Στήλη14798</t>
  </si>
  <si>
    <t>Στήλη14799</t>
  </si>
  <si>
    <t>Στήλη14800</t>
  </si>
  <si>
    <t>Στήλη14801</t>
  </si>
  <si>
    <t>Στήλη14802</t>
  </si>
  <si>
    <t>Στήλη14803</t>
  </si>
  <si>
    <t>Στήλη14804</t>
  </si>
  <si>
    <t>Στήλη14805</t>
  </si>
  <si>
    <t>Στήλη14806</t>
  </si>
  <si>
    <t>Στήλη14807</t>
  </si>
  <si>
    <t>Στήλη14808</t>
  </si>
  <si>
    <t>Στήλη14809</t>
  </si>
  <si>
    <t>Στήλη14810</t>
  </si>
  <si>
    <t>Στήλη14811</t>
  </si>
  <si>
    <t>Στήλη14812</t>
  </si>
  <si>
    <t>Στήλη14813</t>
  </si>
  <si>
    <t>Στήλη14814</t>
  </si>
  <si>
    <t>Στήλη14815</t>
  </si>
  <si>
    <t>Στήλη14816</t>
  </si>
  <si>
    <t>Στήλη14817</t>
  </si>
  <si>
    <t>Στήλη14818</t>
  </si>
  <si>
    <t>Στήλη14819</t>
  </si>
  <si>
    <t>Στήλη14820</t>
  </si>
  <si>
    <t>Στήλη14821</t>
  </si>
  <si>
    <t>Στήλη14822</t>
  </si>
  <si>
    <t>Στήλη14823</t>
  </si>
  <si>
    <t>Στήλη14824</t>
  </si>
  <si>
    <t>Στήλη14825</t>
  </si>
  <si>
    <t>Στήλη14826</t>
  </si>
  <si>
    <t>Στήλη14827</t>
  </si>
  <si>
    <t>Στήλη14828</t>
  </si>
  <si>
    <t>Στήλη14829</t>
  </si>
  <si>
    <t>Στήλη14830</t>
  </si>
  <si>
    <t>Στήλη14831</t>
  </si>
  <si>
    <t>Στήλη14832</t>
  </si>
  <si>
    <t>Στήλη14833</t>
  </si>
  <si>
    <t>Στήλη14834</t>
  </si>
  <si>
    <t>Στήλη14835</t>
  </si>
  <si>
    <t>Στήλη14836</t>
  </si>
  <si>
    <t>Στήλη14837</t>
  </si>
  <si>
    <t>Στήλη14838</t>
  </si>
  <si>
    <t>Στήλη14839</t>
  </si>
  <si>
    <t>Στήλη14840</t>
  </si>
  <si>
    <t>Στήλη14841</t>
  </si>
  <si>
    <t>Στήλη14842</t>
  </si>
  <si>
    <t>Στήλη14843</t>
  </si>
  <si>
    <t>Στήλη14844</t>
  </si>
  <si>
    <t>Στήλη14845</t>
  </si>
  <si>
    <t>Στήλη14846</t>
  </si>
  <si>
    <t>Στήλη14847</t>
  </si>
  <si>
    <t>Στήλη14848</t>
  </si>
  <si>
    <t>Στήλη14849</t>
  </si>
  <si>
    <t>Στήλη14850</t>
  </si>
  <si>
    <t>Στήλη14851</t>
  </si>
  <si>
    <t>Στήλη14852</t>
  </si>
  <si>
    <t>Στήλη14853</t>
  </si>
  <si>
    <t>Στήλη14854</t>
  </si>
  <si>
    <t>Στήλη14855</t>
  </si>
  <si>
    <t>Στήλη14856</t>
  </si>
  <si>
    <t>Στήλη14857</t>
  </si>
  <si>
    <t>Στήλη14858</t>
  </si>
  <si>
    <t>Στήλη14859</t>
  </si>
  <si>
    <t>Στήλη14860</t>
  </si>
  <si>
    <t>Στήλη14861</t>
  </si>
  <si>
    <t>Στήλη14862</t>
  </si>
  <si>
    <t>Στήλη14863</t>
  </si>
  <si>
    <t>Στήλη14864</t>
  </si>
  <si>
    <t>Στήλη14865</t>
  </si>
  <si>
    <t>Στήλη14866</t>
  </si>
  <si>
    <t>Στήλη14867</t>
  </si>
  <si>
    <t>Στήλη14868</t>
  </si>
  <si>
    <t>Στήλη14869</t>
  </si>
  <si>
    <t>Στήλη14870</t>
  </si>
  <si>
    <t>Στήλη14871</t>
  </si>
  <si>
    <t>Στήλη14872</t>
  </si>
  <si>
    <t>Στήλη14873</t>
  </si>
  <si>
    <t>Στήλη14874</t>
  </si>
  <si>
    <t>Στήλη14875</t>
  </si>
  <si>
    <t>Στήλη14876</t>
  </si>
  <si>
    <t>Στήλη14877</t>
  </si>
  <si>
    <t>Στήλη14878</t>
  </si>
  <si>
    <t>Στήλη14879</t>
  </si>
  <si>
    <t>Στήλη14880</t>
  </si>
  <si>
    <t>Στήλη14881</t>
  </si>
  <si>
    <t>Στήλη14882</t>
  </si>
  <si>
    <t>Στήλη14883</t>
  </si>
  <si>
    <t>Στήλη14884</t>
  </si>
  <si>
    <t>Στήλη14885</t>
  </si>
  <si>
    <t>Στήλη14886</t>
  </si>
  <si>
    <t>Στήλη14887</t>
  </si>
  <si>
    <t>Στήλη14888</t>
  </si>
  <si>
    <t>Στήλη14889</t>
  </si>
  <si>
    <t>Στήλη14890</t>
  </si>
  <si>
    <t>Στήλη14891</t>
  </si>
  <si>
    <t>Στήλη14892</t>
  </si>
  <si>
    <t>Στήλη14893</t>
  </si>
  <si>
    <t>Στήλη14894</t>
  </si>
  <si>
    <t>Στήλη14895</t>
  </si>
  <si>
    <t>Στήλη14896</t>
  </si>
  <si>
    <t>Στήλη14897</t>
  </si>
  <si>
    <t>Στήλη14898</t>
  </si>
  <si>
    <t>Στήλη14899</t>
  </si>
  <si>
    <t>Στήλη14900</t>
  </si>
  <si>
    <t>Στήλη14901</t>
  </si>
  <si>
    <t>Στήλη14902</t>
  </si>
  <si>
    <t>Στήλη14903</t>
  </si>
  <si>
    <t>Στήλη14904</t>
  </si>
  <si>
    <t>Στήλη14905</t>
  </si>
  <si>
    <t>Στήλη14906</t>
  </si>
  <si>
    <t>Στήλη14907</t>
  </si>
  <si>
    <t>Στήλη14908</t>
  </si>
  <si>
    <t>Στήλη14909</t>
  </si>
  <si>
    <t>Στήλη14910</t>
  </si>
  <si>
    <t>Στήλη14911</t>
  </si>
  <si>
    <t>Στήλη14912</t>
  </si>
  <si>
    <t>Στήλη14913</t>
  </si>
  <si>
    <t>Στήλη14914</t>
  </si>
  <si>
    <t>Στήλη14915</t>
  </si>
  <si>
    <t>Στήλη14916</t>
  </si>
  <si>
    <t>Στήλη14917</t>
  </si>
  <si>
    <t>Στήλη14918</t>
  </si>
  <si>
    <t>Στήλη14919</t>
  </si>
  <si>
    <t>Στήλη14920</t>
  </si>
  <si>
    <t>Στήλη14921</t>
  </si>
  <si>
    <t>Στήλη14922</t>
  </si>
  <si>
    <t>Στήλη14923</t>
  </si>
  <si>
    <t>Στήλη14924</t>
  </si>
  <si>
    <t>Στήλη14925</t>
  </si>
  <si>
    <t>Στήλη14926</t>
  </si>
  <si>
    <t>Στήλη14927</t>
  </si>
  <si>
    <t>Στήλη14928</t>
  </si>
  <si>
    <t>Στήλη14929</t>
  </si>
  <si>
    <t>Στήλη14930</t>
  </si>
  <si>
    <t>Στήλη14931</t>
  </si>
  <si>
    <t>Στήλη14932</t>
  </si>
  <si>
    <t>Στήλη14933</t>
  </si>
  <si>
    <t>Στήλη14934</t>
  </si>
  <si>
    <t>Στήλη14935</t>
  </si>
  <si>
    <t>Στήλη14936</t>
  </si>
  <si>
    <t>Στήλη14937</t>
  </si>
  <si>
    <t>Στήλη14938</t>
  </si>
  <si>
    <t>Στήλη14939</t>
  </si>
  <si>
    <t>Στήλη14940</t>
  </si>
  <si>
    <t>Στήλη14941</t>
  </si>
  <si>
    <t>Στήλη14942</t>
  </si>
  <si>
    <t>Στήλη14943</t>
  </si>
  <si>
    <t>Στήλη14944</t>
  </si>
  <si>
    <t>Στήλη14945</t>
  </si>
  <si>
    <t>Στήλη14946</t>
  </si>
  <si>
    <t>Στήλη14947</t>
  </si>
  <si>
    <t>Στήλη14948</t>
  </si>
  <si>
    <t>Στήλη14949</t>
  </si>
  <si>
    <t>Στήλη14950</t>
  </si>
  <si>
    <t>Στήλη14951</t>
  </si>
  <si>
    <t>Στήλη14952</t>
  </si>
  <si>
    <t>Στήλη14953</t>
  </si>
  <si>
    <t>Στήλη14954</t>
  </si>
  <si>
    <t>Στήλη14955</t>
  </si>
  <si>
    <t>Στήλη14956</t>
  </si>
  <si>
    <t>Στήλη14957</t>
  </si>
  <si>
    <t>Στήλη14958</t>
  </si>
  <si>
    <t>Στήλη14959</t>
  </si>
  <si>
    <t>Στήλη14960</t>
  </si>
  <si>
    <t>Στήλη14961</t>
  </si>
  <si>
    <t>Στήλη14962</t>
  </si>
  <si>
    <t>Στήλη14963</t>
  </si>
  <si>
    <t>Στήλη14964</t>
  </si>
  <si>
    <t>Στήλη14965</t>
  </si>
  <si>
    <t>Στήλη14966</t>
  </si>
  <si>
    <t>Στήλη14967</t>
  </si>
  <si>
    <t>Στήλη14968</t>
  </si>
  <si>
    <t>Στήλη14969</t>
  </si>
  <si>
    <t>Στήλη14970</t>
  </si>
  <si>
    <t>Στήλη14971</t>
  </si>
  <si>
    <t>Στήλη14972</t>
  </si>
  <si>
    <t>Στήλη14973</t>
  </si>
  <si>
    <t>Στήλη14974</t>
  </si>
  <si>
    <t>Στήλη14975</t>
  </si>
  <si>
    <t>Στήλη14976</t>
  </si>
  <si>
    <t>Στήλη14977</t>
  </si>
  <si>
    <t>Στήλη14978</t>
  </si>
  <si>
    <t>Στήλη14979</t>
  </si>
  <si>
    <t>Στήλη14980</t>
  </si>
  <si>
    <t>Στήλη14981</t>
  </si>
  <si>
    <t>Στήλη14982</t>
  </si>
  <si>
    <t>Στήλη14983</t>
  </si>
  <si>
    <t>Στήλη14984</t>
  </si>
  <si>
    <t>Στήλη14985</t>
  </si>
  <si>
    <t>Στήλη14986</t>
  </si>
  <si>
    <t>Στήλη14987</t>
  </si>
  <si>
    <t>Στήλη14988</t>
  </si>
  <si>
    <t>Στήλη14989</t>
  </si>
  <si>
    <t>Στήλη14990</t>
  </si>
  <si>
    <t>Στήλη14991</t>
  </si>
  <si>
    <t>Στήλη14992</t>
  </si>
  <si>
    <t>Στήλη14993</t>
  </si>
  <si>
    <t>Στήλη14994</t>
  </si>
  <si>
    <t>Στήλη14995</t>
  </si>
  <si>
    <t>Στήλη14996</t>
  </si>
  <si>
    <t>Στήλη14997</t>
  </si>
  <si>
    <t>Στήλη14998</t>
  </si>
  <si>
    <t>Στήλη14999</t>
  </si>
  <si>
    <t>Στήλη15000</t>
  </si>
  <si>
    <t>Στήλη15001</t>
  </si>
  <si>
    <t>Στήλη15002</t>
  </si>
  <si>
    <t>Στήλη15003</t>
  </si>
  <si>
    <t>Στήλη15004</t>
  </si>
  <si>
    <t>Στήλη15005</t>
  </si>
  <si>
    <t>Στήλη15006</t>
  </si>
  <si>
    <t>Στήλη15007</t>
  </si>
  <si>
    <t>Στήλη15008</t>
  </si>
  <si>
    <t>Στήλη15009</t>
  </si>
  <si>
    <t>Στήλη15010</t>
  </si>
  <si>
    <t>Στήλη15011</t>
  </si>
  <si>
    <t>Στήλη15012</t>
  </si>
  <si>
    <t>Στήλη15013</t>
  </si>
  <si>
    <t>Στήλη15014</t>
  </si>
  <si>
    <t>Στήλη15015</t>
  </si>
  <si>
    <t>Στήλη15016</t>
  </si>
  <si>
    <t>Στήλη15017</t>
  </si>
  <si>
    <t>Στήλη15018</t>
  </si>
  <si>
    <t>Στήλη15019</t>
  </si>
  <si>
    <t>Στήλη15020</t>
  </si>
  <si>
    <t>Στήλη15021</t>
  </si>
  <si>
    <t>Στήλη15022</t>
  </si>
  <si>
    <t>Στήλη15023</t>
  </si>
  <si>
    <t>Στήλη15024</t>
  </si>
  <si>
    <t>Στήλη15025</t>
  </si>
  <si>
    <t>Στήλη15026</t>
  </si>
  <si>
    <t>Στήλη15027</t>
  </si>
  <si>
    <t>Στήλη15028</t>
  </si>
  <si>
    <t>Στήλη15029</t>
  </si>
  <si>
    <t>Στήλη15030</t>
  </si>
  <si>
    <t>Στήλη15031</t>
  </si>
  <si>
    <t>Στήλη15032</t>
  </si>
  <si>
    <t>Στήλη15033</t>
  </si>
  <si>
    <t>Στήλη15034</t>
  </si>
  <si>
    <t>Στήλη15035</t>
  </si>
  <si>
    <t>Στήλη15036</t>
  </si>
  <si>
    <t>Στήλη15037</t>
  </si>
  <si>
    <t>Στήλη15038</t>
  </si>
  <si>
    <t>Στήλη15039</t>
  </si>
  <si>
    <t>Στήλη15040</t>
  </si>
  <si>
    <t>Στήλη15041</t>
  </si>
  <si>
    <t>Στήλη15042</t>
  </si>
  <si>
    <t>Στήλη15043</t>
  </si>
  <si>
    <t>Στήλη15044</t>
  </si>
  <si>
    <t>Στήλη15045</t>
  </si>
  <si>
    <t>Στήλη15046</t>
  </si>
  <si>
    <t>Στήλη15047</t>
  </si>
  <si>
    <t>Στήλη15048</t>
  </si>
  <si>
    <t>Στήλη15049</t>
  </si>
  <si>
    <t>Στήλη15050</t>
  </si>
  <si>
    <t>Στήλη15051</t>
  </si>
  <si>
    <t>Στήλη15052</t>
  </si>
  <si>
    <t>Στήλη15053</t>
  </si>
  <si>
    <t>Στήλη15054</t>
  </si>
  <si>
    <t>Στήλη15055</t>
  </si>
  <si>
    <t>Στήλη15056</t>
  </si>
  <si>
    <t>Στήλη15057</t>
  </si>
  <si>
    <t>Στήλη15058</t>
  </si>
  <si>
    <t>Στήλη15059</t>
  </si>
  <si>
    <t>Στήλη15060</t>
  </si>
  <si>
    <t>Στήλη15061</t>
  </si>
  <si>
    <t>Στήλη15062</t>
  </si>
  <si>
    <t>Στήλη15063</t>
  </si>
  <si>
    <t>Στήλη15064</t>
  </si>
  <si>
    <t>Στήλη15065</t>
  </si>
  <si>
    <t>Στήλη15066</t>
  </si>
  <si>
    <t>Στήλη15067</t>
  </si>
  <si>
    <t>Στήλη15068</t>
  </si>
  <si>
    <t>Στήλη15069</t>
  </si>
  <si>
    <t>Στήλη15070</t>
  </si>
  <si>
    <t>Στήλη15071</t>
  </si>
  <si>
    <t>Στήλη15072</t>
  </si>
  <si>
    <t>Στήλη15073</t>
  </si>
  <si>
    <t>Στήλη15074</t>
  </si>
  <si>
    <t>Στήλη15075</t>
  </si>
  <si>
    <t>Στήλη15076</t>
  </si>
  <si>
    <t>Στήλη15077</t>
  </si>
  <si>
    <t>Στήλη15078</t>
  </si>
  <si>
    <t>Στήλη15079</t>
  </si>
  <si>
    <t>Στήλη15080</t>
  </si>
  <si>
    <t>Στήλη15081</t>
  </si>
  <si>
    <t>Στήλη15082</t>
  </si>
  <si>
    <t>Στήλη15083</t>
  </si>
  <si>
    <t>Στήλη15084</t>
  </si>
  <si>
    <t>Στήλη15085</t>
  </si>
  <si>
    <t>Στήλη15086</t>
  </si>
  <si>
    <t>Στήλη15087</t>
  </si>
  <si>
    <t>Στήλη15088</t>
  </si>
  <si>
    <t>Στήλη15089</t>
  </si>
  <si>
    <t>Στήλη15090</t>
  </si>
  <si>
    <t>Στήλη15091</t>
  </si>
  <si>
    <t>Στήλη15092</t>
  </si>
  <si>
    <t>Στήλη15093</t>
  </si>
  <si>
    <t>Στήλη15094</t>
  </si>
  <si>
    <t>Στήλη15095</t>
  </si>
  <si>
    <t>Στήλη15096</t>
  </si>
  <si>
    <t>Στήλη15097</t>
  </si>
  <si>
    <t>Στήλη15098</t>
  </si>
  <si>
    <t>Στήλη15099</t>
  </si>
  <si>
    <t>Στήλη15100</t>
  </si>
  <si>
    <t>Στήλη15101</t>
  </si>
  <si>
    <t>Στήλη15102</t>
  </si>
  <si>
    <t>Στήλη15103</t>
  </si>
  <si>
    <t>Στήλη15104</t>
  </si>
  <si>
    <t>Στήλη15105</t>
  </si>
  <si>
    <t>Στήλη15106</t>
  </si>
  <si>
    <t>Στήλη15107</t>
  </si>
  <si>
    <t>Στήλη15108</t>
  </si>
  <si>
    <t>Στήλη15109</t>
  </si>
  <si>
    <t>Στήλη15110</t>
  </si>
  <si>
    <t>Στήλη15111</t>
  </si>
  <si>
    <t>Στήλη15112</t>
  </si>
  <si>
    <t>Στήλη15113</t>
  </si>
  <si>
    <t>Στήλη15114</t>
  </si>
  <si>
    <t>Στήλη15115</t>
  </si>
  <si>
    <t>Στήλη15116</t>
  </si>
  <si>
    <t>Στήλη15117</t>
  </si>
  <si>
    <t>Στήλη15118</t>
  </si>
  <si>
    <t>Στήλη15119</t>
  </si>
  <si>
    <t>Στήλη15120</t>
  </si>
  <si>
    <t>Στήλη15121</t>
  </si>
  <si>
    <t>Στήλη15122</t>
  </si>
  <si>
    <t>Στήλη15123</t>
  </si>
  <si>
    <t>Στήλη15124</t>
  </si>
  <si>
    <t>Στήλη15125</t>
  </si>
  <si>
    <t>Στήλη15126</t>
  </si>
  <si>
    <t>Στήλη15127</t>
  </si>
  <si>
    <t>Στήλη15128</t>
  </si>
  <si>
    <t>Στήλη15129</t>
  </si>
  <si>
    <t>Στήλη15130</t>
  </si>
  <si>
    <t>Στήλη15131</t>
  </si>
  <si>
    <t>Στήλη15132</t>
  </si>
  <si>
    <t>Στήλη15133</t>
  </si>
  <si>
    <t>Στήλη15134</t>
  </si>
  <si>
    <t>Στήλη15135</t>
  </si>
  <si>
    <t>Στήλη15136</t>
  </si>
  <si>
    <t>Στήλη15137</t>
  </si>
  <si>
    <t>Στήλη15138</t>
  </si>
  <si>
    <t>Στήλη15139</t>
  </si>
  <si>
    <t>Στήλη15140</t>
  </si>
  <si>
    <t>Στήλη15141</t>
  </si>
  <si>
    <t>Στήλη15142</t>
  </si>
  <si>
    <t>Στήλη15143</t>
  </si>
  <si>
    <t>Στήλη15144</t>
  </si>
  <si>
    <t>Στήλη15145</t>
  </si>
  <si>
    <t>Στήλη15146</t>
  </si>
  <si>
    <t>Στήλη15147</t>
  </si>
  <si>
    <t>Στήλη15148</t>
  </si>
  <si>
    <t>Στήλη15149</t>
  </si>
  <si>
    <t>Στήλη15150</t>
  </si>
  <si>
    <t>Στήλη15151</t>
  </si>
  <si>
    <t>Στήλη15152</t>
  </si>
  <si>
    <t>Στήλη15153</t>
  </si>
  <si>
    <t>Στήλη15154</t>
  </si>
  <si>
    <t>Στήλη15155</t>
  </si>
  <si>
    <t>Στήλη15156</t>
  </si>
  <si>
    <t>Στήλη15157</t>
  </si>
  <si>
    <t>Στήλη15158</t>
  </si>
  <si>
    <t>Στήλη15159</t>
  </si>
  <si>
    <t>Στήλη15160</t>
  </si>
  <si>
    <t>Στήλη15161</t>
  </si>
  <si>
    <t>Στήλη15162</t>
  </si>
  <si>
    <t>Στήλη15163</t>
  </si>
  <si>
    <t>Στήλη15164</t>
  </si>
  <si>
    <t>Στήλη15165</t>
  </si>
  <si>
    <t>Στήλη15166</t>
  </si>
  <si>
    <t>Στήλη15167</t>
  </si>
  <si>
    <t>Στήλη15168</t>
  </si>
  <si>
    <t>Στήλη15169</t>
  </si>
  <si>
    <t>Στήλη15170</t>
  </si>
  <si>
    <t>Στήλη15171</t>
  </si>
  <si>
    <t>Στήλη15172</t>
  </si>
  <si>
    <t>Στήλη15173</t>
  </si>
  <si>
    <t>Στήλη15174</t>
  </si>
  <si>
    <t>Στήλη15175</t>
  </si>
  <si>
    <t>Στήλη15176</t>
  </si>
  <si>
    <t>Στήλη15177</t>
  </si>
  <si>
    <t>Στήλη15178</t>
  </si>
  <si>
    <t>Στήλη15179</t>
  </si>
  <si>
    <t>Στήλη15180</t>
  </si>
  <si>
    <t>Στήλη15181</t>
  </si>
  <si>
    <t>Στήλη15182</t>
  </si>
  <si>
    <t>Στήλη15183</t>
  </si>
  <si>
    <t>Στήλη15184</t>
  </si>
  <si>
    <t>Στήλη15185</t>
  </si>
  <si>
    <t>Στήλη15186</t>
  </si>
  <si>
    <t>Στήλη15187</t>
  </si>
  <si>
    <t>Στήλη15188</t>
  </si>
  <si>
    <t>Στήλη15189</t>
  </si>
  <si>
    <t>Στήλη15190</t>
  </si>
  <si>
    <t>Στήλη15191</t>
  </si>
  <si>
    <t>Στήλη15192</t>
  </si>
  <si>
    <t>Στήλη15193</t>
  </si>
  <si>
    <t>Στήλη15194</t>
  </si>
  <si>
    <t>Στήλη15195</t>
  </si>
  <si>
    <t>Στήλη15196</t>
  </si>
  <si>
    <t>Στήλη15197</t>
  </si>
  <si>
    <t>Στήλη15198</t>
  </si>
  <si>
    <t>Στήλη15199</t>
  </si>
  <si>
    <t>Στήλη15200</t>
  </si>
  <si>
    <t>Στήλη15201</t>
  </si>
  <si>
    <t>Στήλη15202</t>
  </si>
  <si>
    <t>Στήλη15203</t>
  </si>
  <si>
    <t>Στήλη15204</t>
  </si>
  <si>
    <t>Στήλη15205</t>
  </si>
  <si>
    <t>Στήλη15206</t>
  </si>
  <si>
    <t>Στήλη15207</t>
  </si>
  <si>
    <t>Στήλη15208</t>
  </si>
  <si>
    <t>Στήλη15209</t>
  </si>
  <si>
    <t>Στήλη15210</t>
  </si>
  <si>
    <t>Στήλη15211</t>
  </si>
  <si>
    <t>Στήλη15212</t>
  </si>
  <si>
    <t>Στήλη15213</t>
  </si>
  <si>
    <t>Στήλη15214</t>
  </si>
  <si>
    <t>Στήλη15215</t>
  </si>
  <si>
    <t>Στήλη15216</t>
  </si>
  <si>
    <t>Στήλη15217</t>
  </si>
  <si>
    <t>Στήλη15218</t>
  </si>
  <si>
    <t>Στήλη15219</t>
  </si>
  <si>
    <t>Στήλη15220</t>
  </si>
  <si>
    <t>Στήλη15221</t>
  </si>
  <si>
    <t>Στήλη15222</t>
  </si>
  <si>
    <t>Στήλη15223</t>
  </si>
  <si>
    <t>Στήλη15224</t>
  </si>
  <si>
    <t>Στήλη15225</t>
  </si>
  <si>
    <t>Στήλη15226</t>
  </si>
  <si>
    <t>Στήλη15227</t>
  </si>
  <si>
    <t>Στήλη15228</t>
  </si>
  <si>
    <t>Στήλη15229</t>
  </si>
  <si>
    <t>Στήλη15230</t>
  </si>
  <si>
    <t>Στήλη15231</t>
  </si>
  <si>
    <t>Στήλη15232</t>
  </si>
  <si>
    <t>Στήλη15233</t>
  </si>
  <si>
    <t>Στήλη15234</t>
  </si>
  <si>
    <t>Στήλη15235</t>
  </si>
  <si>
    <t>Στήλη15236</t>
  </si>
  <si>
    <t>Στήλη15237</t>
  </si>
  <si>
    <t>Στήλη15238</t>
  </si>
  <si>
    <t>Στήλη15239</t>
  </si>
  <si>
    <t>Στήλη15240</t>
  </si>
  <si>
    <t>Στήλη15241</t>
  </si>
  <si>
    <t>Στήλη15242</t>
  </si>
  <si>
    <t>Στήλη15243</t>
  </si>
  <si>
    <t>Στήλη15244</t>
  </si>
  <si>
    <t>Στήλη15245</t>
  </si>
  <si>
    <t>Στήλη15246</t>
  </si>
  <si>
    <t>Στήλη15247</t>
  </si>
  <si>
    <t>Στήλη15248</t>
  </si>
  <si>
    <t>Στήλη15249</t>
  </si>
  <si>
    <t>Στήλη15250</t>
  </si>
  <si>
    <t>Στήλη15251</t>
  </si>
  <si>
    <t>Στήλη15252</t>
  </si>
  <si>
    <t>Στήλη15253</t>
  </si>
  <si>
    <t>Στήλη15254</t>
  </si>
  <si>
    <t>Στήλη15255</t>
  </si>
  <si>
    <t>Στήλη15256</t>
  </si>
  <si>
    <t>Στήλη15257</t>
  </si>
  <si>
    <t>Στήλη15258</t>
  </si>
  <si>
    <t>Στήλη15259</t>
  </si>
  <si>
    <t>Στήλη15260</t>
  </si>
  <si>
    <t>Στήλη15261</t>
  </si>
  <si>
    <t>Στήλη15262</t>
  </si>
  <si>
    <t>Στήλη15263</t>
  </si>
  <si>
    <t>Στήλη15264</t>
  </si>
  <si>
    <t>Στήλη15265</t>
  </si>
  <si>
    <t>Στήλη15266</t>
  </si>
  <si>
    <t>Στήλη15267</t>
  </si>
  <si>
    <t>Στήλη15268</t>
  </si>
  <si>
    <t>Στήλη15269</t>
  </si>
  <si>
    <t>Στήλη15270</t>
  </si>
  <si>
    <t>Στήλη15271</t>
  </si>
  <si>
    <t>Στήλη15272</t>
  </si>
  <si>
    <t>Στήλη15273</t>
  </si>
  <si>
    <t>Στήλη15274</t>
  </si>
  <si>
    <t>Στήλη15275</t>
  </si>
  <si>
    <t>Στήλη15276</t>
  </si>
  <si>
    <t>Στήλη15277</t>
  </si>
  <si>
    <t>Στήλη15278</t>
  </si>
  <si>
    <t>Στήλη15279</t>
  </si>
  <si>
    <t>Στήλη15280</t>
  </si>
  <si>
    <t>Στήλη15281</t>
  </si>
  <si>
    <t>Στήλη15282</t>
  </si>
  <si>
    <t>Στήλη15283</t>
  </si>
  <si>
    <t>Στήλη15284</t>
  </si>
  <si>
    <t>Στήλη15285</t>
  </si>
  <si>
    <t>Στήλη15286</t>
  </si>
  <si>
    <t>Στήλη15287</t>
  </si>
  <si>
    <t>Στήλη15288</t>
  </si>
  <si>
    <t>Στήλη15289</t>
  </si>
  <si>
    <t>Στήλη15290</t>
  </si>
  <si>
    <t>Στήλη15291</t>
  </si>
  <si>
    <t>Στήλη15292</t>
  </si>
  <si>
    <t>Στήλη15293</t>
  </si>
  <si>
    <t>Στήλη15294</t>
  </si>
  <si>
    <t>Στήλη15295</t>
  </si>
  <si>
    <t>Στήλη15296</t>
  </si>
  <si>
    <t>Στήλη15297</t>
  </si>
  <si>
    <t>Στήλη15298</t>
  </si>
  <si>
    <t>Στήλη15299</t>
  </si>
  <si>
    <t>Στήλη15300</t>
  </si>
  <si>
    <t>Στήλη15301</t>
  </si>
  <si>
    <t>Στήλη15302</t>
  </si>
  <si>
    <t>Στήλη15303</t>
  </si>
  <si>
    <t>Στήλη15304</t>
  </si>
  <si>
    <t>Στήλη15305</t>
  </si>
  <si>
    <t>Στήλη15306</t>
  </si>
  <si>
    <t>Στήλη15307</t>
  </si>
  <si>
    <t>Στήλη15308</t>
  </si>
  <si>
    <t>Στήλη15309</t>
  </si>
  <si>
    <t>Στήλη15310</t>
  </si>
  <si>
    <t>Στήλη15311</t>
  </si>
  <si>
    <t>Στήλη15312</t>
  </si>
  <si>
    <t>Στήλη15313</t>
  </si>
  <si>
    <t>Στήλη15314</t>
  </si>
  <si>
    <t>Στήλη15315</t>
  </si>
  <si>
    <t>Στήλη15316</t>
  </si>
  <si>
    <t>Στήλη15317</t>
  </si>
  <si>
    <t>Στήλη15318</t>
  </si>
  <si>
    <t>Στήλη15319</t>
  </si>
  <si>
    <t>Στήλη15320</t>
  </si>
  <si>
    <t>Στήλη15321</t>
  </si>
  <si>
    <t>Στήλη15322</t>
  </si>
  <si>
    <t>Στήλη15323</t>
  </si>
  <si>
    <t>Στήλη15324</t>
  </si>
  <si>
    <t>Στήλη15325</t>
  </si>
  <si>
    <t>Στήλη15326</t>
  </si>
  <si>
    <t>Στήλη15327</t>
  </si>
  <si>
    <t>Στήλη15328</t>
  </si>
  <si>
    <t>Στήλη15329</t>
  </si>
  <si>
    <t>Στήλη15330</t>
  </si>
  <si>
    <t>Στήλη15331</t>
  </si>
  <si>
    <t>Στήλη15332</t>
  </si>
  <si>
    <t>Στήλη15333</t>
  </si>
  <si>
    <t>Στήλη15334</t>
  </si>
  <si>
    <t>Στήλη15335</t>
  </si>
  <si>
    <t>Στήλη15336</t>
  </si>
  <si>
    <t>Στήλη15337</t>
  </si>
  <si>
    <t>Στήλη15338</t>
  </si>
  <si>
    <t>Στήλη15339</t>
  </si>
  <si>
    <t>Στήλη15340</t>
  </si>
  <si>
    <t>Στήλη15341</t>
  </si>
  <si>
    <t>Στήλη15342</t>
  </si>
  <si>
    <t>Στήλη15343</t>
  </si>
  <si>
    <t>Στήλη15344</t>
  </si>
  <si>
    <t>Στήλη15345</t>
  </si>
  <si>
    <t>Στήλη15346</t>
  </si>
  <si>
    <t>Στήλη15347</t>
  </si>
  <si>
    <t>Στήλη15348</t>
  </si>
  <si>
    <t>Στήλη15349</t>
  </si>
  <si>
    <t>Στήλη15350</t>
  </si>
  <si>
    <t>Στήλη15351</t>
  </si>
  <si>
    <t>Στήλη15352</t>
  </si>
  <si>
    <t>Στήλη15353</t>
  </si>
  <si>
    <t>Στήλη15354</t>
  </si>
  <si>
    <t>Στήλη15355</t>
  </si>
  <si>
    <t>Στήλη15356</t>
  </si>
  <si>
    <t>Στήλη15357</t>
  </si>
  <si>
    <t>Στήλη15358</t>
  </si>
  <si>
    <t>Στήλη15359</t>
  </si>
  <si>
    <t>Στήλη15360</t>
  </si>
  <si>
    <t>Στήλη15361</t>
  </si>
  <si>
    <t>Στήλη15362</t>
  </si>
  <si>
    <t>Στήλη15363</t>
  </si>
  <si>
    <t>Στήλη15364</t>
  </si>
  <si>
    <t>Στήλη15365</t>
  </si>
  <si>
    <t>Στήλη15366</t>
  </si>
  <si>
    <t>Στήλη15367</t>
  </si>
  <si>
    <t>Στήλη15368</t>
  </si>
  <si>
    <t>Στήλη15369</t>
  </si>
  <si>
    <t>Στήλη15370</t>
  </si>
  <si>
    <t>Στήλη15371</t>
  </si>
  <si>
    <t>Στήλη15372</t>
  </si>
  <si>
    <t>Στήλη15373</t>
  </si>
  <si>
    <t>Στήλη15374</t>
  </si>
  <si>
    <t>Στήλη15375</t>
  </si>
  <si>
    <t>Στήλη15376</t>
  </si>
  <si>
    <t>Στήλη15377</t>
  </si>
  <si>
    <t>Στήλη15378</t>
  </si>
  <si>
    <t>Στήλη15379</t>
  </si>
  <si>
    <t>Στήλη15380</t>
  </si>
  <si>
    <t>Στήλη15381</t>
  </si>
  <si>
    <t>Στήλη15382</t>
  </si>
  <si>
    <t>Στήλη15383</t>
  </si>
  <si>
    <t>Στήλη15384</t>
  </si>
  <si>
    <t>Στήλη15385</t>
  </si>
  <si>
    <t>Στήλη15386</t>
  </si>
  <si>
    <t>Στήλη15387</t>
  </si>
  <si>
    <t>Στήλη15388</t>
  </si>
  <si>
    <t>Στήλη15389</t>
  </si>
  <si>
    <t>Στήλη15390</t>
  </si>
  <si>
    <t>Στήλη15391</t>
  </si>
  <si>
    <t>Στήλη15392</t>
  </si>
  <si>
    <t>Στήλη15393</t>
  </si>
  <si>
    <t>Στήλη15394</t>
  </si>
  <si>
    <t>Στήλη15395</t>
  </si>
  <si>
    <t>Στήλη15396</t>
  </si>
  <si>
    <t>Στήλη15397</t>
  </si>
  <si>
    <t>Στήλη15398</t>
  </si>
  <si>
    <t>Στήλη15399</t>
  </si>
  <si>
    <t>Στήλη15400</t>
  </si>
  <si>
    <t>Στήλη15401</t>
  </si>
  <si>
    <t>Στήλη15402</t>
  </si>
  <si>
    <t>Στήλη15403</t>
  </si>
  <si>
    <t>Στήλη15404</t>
  </si>
  <si>
    <t>Στήλη15405</t>
  </si>
  <si>
    <t>Στήλη15406</t>
  </si>
  <si>
    <t>Στήλη15407</t>
  </si>
  <si>
    <t>Στήλη15408</t>
  </si>
  <si>
    <t>Στήλη15409</t>
  </si>
  <si>
    <t>Στήλη15410</t>
  </si>
  <si>
    <t>Στήλη15411</t>
  </si>
  <si>
    <t>Στήλη15412</t>
  </si>
  <si>
    <t>Στήλη15413</t>
  </si>
  <si>
    <t>Στήλη15414</t>
  </si>
  <si>
    <t>Στήλη15415</t>
  </si>
  <si>
    <t>Στήλη15416</t>
  </si>
  <si>
    <t>Στήλη15417</t>
  </si>
  <si>
    <t>Στήλη15418</t>
  </si>
  <si>
    <t>Στήλη15419</t>
  </si>
  <si>
    <t>Στήλη15420</t>
  </si>
  <si>
    <t>Στήλη15421</t>
  </si>
  <si>
    <t>Στήλη15422</t>
  </si>
  <si>
    <t>Στήλη15423</t>
  </si>
  <si>
    <t>Στήλη15424</t>
  </si>
  <si>
    <t>Στήλη15425</t>
  </si>
  <si>
    <t>Στήλη15426</t>
  </si>
  <si>
    <t>Στήλη15427</t>
  </si>
  <si>
    <t>Στήλη15428</t>
  </si>
  <si>
    <t>Στήλη15429</t>
  </si>
  <si>
    <t>Στήλη15430</t>
  </si>
  <si>
    <t>Στήλη15431</t>
  </si>
  <si>
    <t>Στήλη15432</t>
  </si>
  <si>
    <t>Στήλη15433</t>
  </si>
  <si>
    <t>Στήλη15434</t>
  </si>
  <si>
    <t>Στήλη15435</t>
  </si>
  <si>
    <t>Στήλη15436</t>
  </si>
  <si>
    <t>Στήλη15437</t>
  </si>
  <si>
    <t>Στήλη15438</t>
  </si>
  <si>
    <t>Στήλη15439</t>
  </si>
  <si>
    <t>Στήλη15440</t>
  </si>
  <si>
    <t>Στήλη15441</t>
  </si>
  <si>
    <t>Στήλη15442</t>
  </si>
  <si>
    <t>Στήλη15443</t>
  </si>
  <si>
    <t>Στήλη15444</t>
  </si>
  <si>
    <t>Στήλη15445</t>
  </si>
  <si>
    <t>Στήλη15446</t>
  </si>
  <si>
    <t>Στήλη15447</t>
  </si>
  <si>
    <t>Στήλη15448</t>
  </si>
  <si>
    <t>Στήλη15449</t>
  </si>
  <si>
    <t>Στήλη15450</t>
  </si>
  <si>
    <t>Στήλη15451</t>
  </si>
  <si>
    <t>Στήλη15452</t>
  </si>
  <si>
    <t>Στήλη15453</t>
  </si>
  <si>
    <t>Στήλη15454</t>
  </si>
  <si>
    <t>Στήλη15455</t>
  </si>
  <si>
    <t>Στήλη15456</t>
  </si>
  <si>
    <t>Στήλη15457</t>
  </si>
  <si>
    <t>Στήλη15458</t>
  </si>
  <si>
    <t>Στήλη15459</t>
  </si>
  <si>
    <t>Στήλη15460</t>
  </si>
  <si>
    <t>Στήλη15461</t>
  </si>
  <si>
    <t>Στήλη15462</t>
  </si>
  <si>
    <t>Στήλη15463</t>
  </si>
  <si>
    <t>Στήλη15464</t>
  </si>
  <si>
    <t>Στήλη15465</t>
  </si>
  <si>
    <t>Στήλη15466</t>
  </si>
  <si>
    <t>Στήλη15467</t>
  </si>
  <si>
    <t>Στήλη15468</t>
  </si>
  <si>
    <t>Στήλη15469</t>
  </si>
  <si>
    <t>Στήλη15470</t>
  </si>
  <si>
    <t>Στήλη15471</t>
  </si>
  <si>
    <t>Στήλη15472</t>
  </si>
  <si>
    <t>Στήλη15473</t>
  </si>
  <si>
    <t>Στήλη15474</t>
  </si>
  <si>
    <t>Στήλη15475</t>
  </si>
  <si>
    <t>Στήλη15476</t>
  </si>
  <si>
    <t>Στήλη15477</t>
  </si>
  <si>
    <t>Στήλη15478</t>
  </si>
  <si>
    <t>Στήλη15479</t>
  </si>
  <si>
    <t>Στήλη15480</t>
  </si>
  <si>
    <t>Στήλη15481</t>
  </si>
  <si>
    <t>Στήλη15482</t>
  </si>
  <si>
    <t>Στήλη15483</t>
  </si>
  <si>
    <t>Στήλη15484</t>
  </si>
  <si>
    <t>Στήλη15485</t>
  </si>
  <si>
    <t>Στήλη15486</t>
  </si>
  <si>
    <t>Στήλη15487</t>
  </si>
  <si>
    <t>Στήλη15488</t>
  </si>
  <si>
    <t>Στήλη15489</t>
  </si>
  <si>
    <t>Στήλη15490</t>
  </si>
  <si>
    <t>Στήλη15491</t>
  </si>
  <si>
    <t>Στήλη15492</t>
  </si>
  <si>
    <t>Στήλη15493</t>
  </si>
  <si>
    <t>Στήλη15494</t>
  </si>
  <si>
    <t>Στήλη15495</t>
  </si>
  <si>
    <t>Στήλη15496</t>
  </si>
  <si>
    <t>Στήλη15497</t>
  </si>
  <si>
    <t>Στήλη15498</t>
  </si>
  <si>
    <t>Στήλη15499</t>
  </si>
  <si>
    <t>Στήλη15500</t>
  </si>
  <si>
    <t>Στήλη15501</t>
  </si>
  <si>
    <t>Στήλη15502</t>
  </si>
  <si>
    <t>Στήλη15503</t>
  </si>
  <si>
    <t>Στήλη15504</t>
  </si>
  <si>
    <t>Στήλη15505</t>
  </si>
  <si>
    <t>Στήλη15506</t>
  </si>
  <si>
    <t>Στήλη15507</t>
  </si>
  <si>
    <t>Στήλη15508</t>
  </si>
  <si>
    <t>Στήλη15509</t>
  </si>
  <si>
    <t>Στήλη15510</t>
  </si>
  <si>
    <t>Στήλη15511</t>
  </si>
  <si>
    <t>Στήλη15512</t>
  </si>
  <si>
    <t>Στήλη15513</t>
  </si>
  <si>
    <t>Στήλη15514</t>
  </si>
  <si>
    <t>Στήλη15515</t>
  </si>
  <si>
    <t>Στήλη15516</t>
  </si>
  <si>
    <t>Στήλη15517</t>
  </si>
  <si>
    <t>Στήλη15518</t>
  </si>
  <si>
    <t>Στήλη15519</t>
  </si>
  <si>
    <t>Στήλη15520</t>
  </si>
  <si>
    <t>Στήλη15521</t>
  </si>
  <si>
    <t>Στήλη15522</t>
  </si>
  <si>
    <t>Στήλη15523</t>
  </si>
  <si>
    <t>Στήλη15524</t>
  </si>
  <si>
    <t>Στήλη15525</t>
  </si>
  <si>
    <t>Στήλη15526</t>
  </si>
  <si>
    <t>Στήλη15527</t>
  </si>
  <si>
    <t>Στήλη15528</t>
  </si>
  <si>
    <t>Στήλη15529</t>
  </si>
  <si>
    <t>Στήλη15530</t>
  </si>
  <si>
    <t>Στήλη15531</t>
  </si>
  <si>
    <t>Στήλη15532</t>
  </si>
  <si>
    <t>Στήλη15533</t>
  </si>
  <si>
    <t>Στήλη15534</t>
  </si>
  <si>
    <t>Στήλη15535</t>
  </si>
  <si>
    <t>Στήλη15536</t>
  </si>
  <si>
    <t>Στήλη15537</t>
  </si>
  <si>
    <t>Στήλη15538</t>
  </si>
  <si>
    <t>Στήλη15539</t>
  </si>
  <si>
    <t>Στήλη15540</t>
  </si>
  <si>
    <t>Στήλη15541</t>
  </si>
  <si>
    <t>Στήλη15542</t>
  </si>
  <si>
    <t>Στήλη15543</t>
  </si>
  <si>
    <t>Στήλη15544</t>
  </si>
  <si>
    <t>Στήλη15545</t>
  </si>
  <si>
    <t>Στήλη15546</t>
  </si>
  <si>
    <t>Στήλη15547</t>
  </si>
  <si>
    <t>Στήλη15548</t>
  </si>
  <si>
    <t>Στήλη15549</t>
  </si>
  <si>
    <t>Στήλη15550</t>
  </si>
  <si>
    <t>Στήλη15551</t>
  </si>
  <si>
    <t>Στήλη15552</t>
  </si>
  <si>
    <t>Στήλη15553</t>
  </si>
  <si>
    <t>Στήλη15554</t>
  </si>
  <si>
    <t>Στήλη15555</t>
  </si>
  <si>
    <t>Στήλη15556</t>
  </si>
  <si>
    <t>Στήλη15557</t>
  </si>
  <si>
    <t>Στήλη15558</t>
  </si>
  <si>
    <t>Στήλη15559</t>
  </si>
  <si>
    <t>Στήλη15560</t>
  </si>
  <si>
    <t>Στήλη15561</t>
  </si>
  <si>
    <t>Στήλη15562</t>
  </si>
  <si>
    <t>Στήλη15563</t>
  </si>
  <si>
    <t>Στήλη15564</t>
  </si>
  <si>
    <t>Στήλη15565</t>
  </si>
  <si>
    <t>Στήλη15566</t>
  </si>
  <si>
    <t>Στήλη15567</t>
  </si>
  <si>
    <t>Στήλη15568</t>
  </si>
  <si>
    <t>Στήλη15569</t>
  </si>
  <si>
    <t>Στήλη15570</t>
  </si>
  <si>
    <t>Στήλη15571</t>
  </si>
  <si>
    <t>Στήλη15572</t>
  </si>
  <si>
    <t>Στήλη15573</t>
  </si>
  <si>
    <t>Στήλη15574</t>
  </si>
  <si>
    <t>Στήλη15575</t>
  </si>
  <si>
    <t>Στήλη15576</t>
  </si>
  <si>
    <t>Στήλη15577</t>
  </si>
  <si>
    <t>Στήλη15578</t>
  </si>
  <si>
    <t>Στήλη15579</t>
  </si>
  <si>
    <t>Στήλη15580</t>
  </si>
  <si>
    <t>Στήλη15581</t>
  </si>
  <si>
    <t>Στήλη15582</t>
  </si>
  <si>
    <t>Στήλη15583</t>
  </si>
  <si>
    <t>Στήλη15584</t>
  </si>
  <si>
    <t>Στήλη15585</t>
  </si>
  <si>
    <t>Στήλη15586</t>
  </si>
  <si>
    <t>Στήλη15587</t>
  </si>
  <si>
    <t>Στήλη15588</t>
  </si>
  <si>
    <t>Στήλη15589</t>
  </si>
  <si>
    <t>Στήλη15590</t>
  </si>
  <si>
    <t>Στήλη15591</t>
  </si>
  <si>
    <t>Στήλη15592</t>
  </si>
  <si>
    <t>Στήλη15593</t>
  </si>
  <si>
    <t>Στήλη15594</t>
  </si>
  <si>
    <t>Στήλη15595</t>
  </si>
  <si>
    <t>Στήλη15596</t>
  </si>
  <si>
    <t>Στήλη15597</t>
  </si>
  <si>
    <t>Στήλη15598</t>
  </si>
  <si>
    <t>Στήλη15599</t>
  </si>
  <si>
    <t>Στήλη15600</t>
  </si>
  <si>
    <t>Στήλη15601</t>
  </si>
  <si>
    <t>Στήλη15602</t>
  </si>
  <si>
    <t>Στήλη15603</t>
  </si>
  <si>
    <t>Στήλη15604</t>
  </si>
  <si>
    <t>Στήλη15605</t>
  </si>
  <si>
    <t>Στήλη15606</t>
  </si>
  <si>
    <t>Στήλη15607</t>
  </si>
  <si>
    <t>Στήλη15608</t>
  </si>
  <si>
    <t>Στήλη15609</t>
  </si>
  <si>
    <t>Στήλη15610</t>
  </si>
  <si>
    <t>Στήλη15611</t>
  </si>
  <si>
    <t>Στήλη15612</t>
  </si>
  <si>
    <t>Στήλη15613</t>
  </si>
  <si>
    <t>Στήλη15614</t>
  </si>
  <si>
    <t>Στήλη15615</t>
  </si>
  <si>
    <t>Στήλη15616</t>
  </si>
  <si>
    <t>Στήλη15617</t>
  </si>
  <si>
    <t>Στήλη15618</t>
  </si>
  <si>
    <t>Στήλη15619</t>
  </si>
  <si>
    <t>Στήλη15620</t>
  </si>
  <si>
    <t>Στήλη15621</t>
  </si>
  <si>
    <t>Στήλη15622</t>
  </si>
  <si>
    <t>Στήλη15623</t>
  </si>
  <si>
    <t>Στήλη15624</t>
  </si>
  <si>
    <t>Στήλη15625</t>
  </si>
  <si>
    <t>Στήλη15626</t>
  </si>
  <si>
    <t>Στήλη15627</t>
  </si>
  <si>
    <t>Στήλη15628</t>
  </si>
  <si>
    <t>Στήλη15629</t>
  </si>
  <si>
    <t>Στήλη15630</t>
  </si>
  <si>
    <t>Στήλη15631</t>
  </si>
  <si>
    <t>Στήλη15632</t>
  </si>
  <si>
    <t>Στήλη15633</t>
  </si>
  <si>
    <t>Στήλη15634</t>
  </si>
  <si>
    <t>Στήλη15635</t>
  </si>
  <si>
    <t>Στήλη15636</t>
  </si>
  <si>
    <t>Στήλη15637</t>
  </si>
  <si>
    <t>Στήλη15638</t>
  </si>
  <si>
    <t>Στήλη15639</t>
  </si>
  <si>
    <t>Στήλη15640</t>
  </si>
  <si>
    <t>Στήλη15641</t>
  </si>
  <si>
    <t>Στήλη15642</t>
  </si>
  <si>
    <t>Στήλη15643</t>
  </si>
  <si>
    <t>Στήλη15644</t>
  </si>
  <si>
    <t>Στήλη15645</t>
  </si>
  <si>
    <t>Στήλη15646</t>
  </si>
  <si>
    <t>Στήλη15647</t>
  </si>
  <si>
    <t>Στήλη15648</t>
  </si>
  <si>
    <t>Στήλη15649</t>
  </si>
  <si>
    <t>Στήλη15650</t>
  </si>
  <si>
    <t>Στήλη15651</t>
  </si>
  <si>
    <t>Στήλη15652</t>
  </si>
  <si>
    <t>Στήλη15653</t>
  </si>
  <si>
    <t>Στήλη15654</t>
  </si>
  <si>
    <t>Στήλη15655</t>
  </si>
  <si>
    <t>Στήλη15656</t>
  </si>
  <si>
    <t>Στήλη15657</t>
  </si>
  <si>
    <t>Στήλη15658</t>
  </si>
  <si>
    <t>Στήλη15659</t>
  </si>
  <si>
    <t>Στήλη15660</t>
  </si>
  <si>
    <t>Στήλη15661</t>
  </si>
  <si>
    <t>Στήλη15662</t>
  </si>
  <si>
    <t>Στήλη15663</t>
  </si>
  <si>
    <t>Στήλη15664</t>
  </si>
  <si>
    <t>Στήλη15665</t>
  </si>
  <si>
    <t>Στήλη15666</t>
  </si>
  <si>
    <t>Στήλη15667</t>
  </si>
  <si>
    <t>Στήλη15668</t>
  </si>
  <si>
    <t>Στήλη15669</t>
  </si>
  <si>
    <t>Στήλη15670</t>
  </si>
  <si>
    <t>Στήλη15671</t>
  </si>
  <si>
    <t>Στήλη15672</t>
  </si>
  <si>
    <t>Στήλη15673</t>
  </si>
  <si>
    <t>Στήλη15674</t>
  </si>
  <si>
    <t>Στήλη15675</t>
  </si>
  <si>
    <t>Στήλη15676</t>
  </si>
  <si>
    <t>Στήλη15677</t>
  </si>
  <si>
    <t>Στήλη15678</t>
  </si>
  <si>
    <t>Στήλη15679</t>
  </si>
  <si>
    <t>Στήλη15680</t>
  </si>
  <si>
    <t>Στήλη15681</t>
  </si>
  <si>
    <t>Στήλη15682</t>
  </si>
  <si>
    <t>Στήλη15683</t>
  </si>
  <si>
    <t>Στήλη15684</t>
  </si>
  <si>
    <t>Στήλη15685</t>
  </si>
  <si>
    <t>Στήλη15686</t>
  </si>
  <si>
    <t>Στήλη15687</t>
  </si>
  <si>
    <t>Στήλη15688</t>
  </si>
  <si>
    <t>Στήλη15689</t>
  </si>
  <si>
    <t>Στήλη15690</t>
  </si>
  <si>
    <t>Στήλη15691</t>
  </si>
  <si>
    <t>Στήλη15692</t>
  </si>
  <si>
    <t>Στήλη15693</t>
  </si>
  <si>
    <t>Στήλη15694</t>
  </si>
  <si>
    <t>Στήλη15695</t>
  </si>
  <si>
    <t>Στήλη15696</t>
  </si>
  <si>
    <t>Στήλη15697</t>
  </si>
  <si>
    <t>Στήλη15698</t>
  </si>
  <si>
    <t>Στήλη15699</t>
  </si>
  <si>
    <t>Στήλη15700</t>
  </si>
  <si>
    <t>Στήλη15701</t>
  </si>
  <si>
    <t>Στήλη15702</t>
  </si>
  <si>
    <t>Στήλη15703</t>
  </si>
  <si>
    <t>Στήλη15704</t>
  </si>
  <si>
    <t>Στήλη15705</t>
  </si>
  <si>
    <t>Στήλη15706</t>
  </si>
  <si>
    <t>Στήλη15707</t>
  </si>
  <si>
    <t>Στήλη15708</t>
  </si>
  <si>
    <t>Στήλη15709</t>
  </si>
  <si>
    <t>Στήλη15710</t>
  </si>
  <si>
    <t>Στήλη15711</t>
  </si>
  <si>
    <t>Στήλη15712</t>
  </si>
  <si>
    <t>Στήλη15713</t>
  </si>
  <si>
    <t>Στήλη15714</t>
  </si>
  <si>
    <t>Στήλη15715</t>
  </si>
  <si>
    <t>Στήλη15716</t>
  </si>
  <si>
    <t>Στήλη15717</t>
  </si>
  <si>
    <t>Στήλη15718</t>
  </si>
  <si>
    <t>Στήλη15719</t>
  </si>
  <si>
    <t>Στήλη15720</t>
  </si>
  <si>
    <t>Στήλη15721</t>
  </si>
  <si>
    <t>Στήλη15722</t>
  </si>
  <si>
    <t>Στήλη15723</t>
  </si>
  <si>
    <t>Στήλη15724</t>
  </si>
  <si>
    <t>Στήλη15725</t>
  </si>
  <si>
    <t>Στήλη15726</t>
  </si>
  <si>
    <t>Στήλη15727</t>
  </si>
  <si>
    <t>Στήλη15728</t>
  </si>
  <si>
    <t>Στήλη15729</t>
  </si>
  <si>
    <t>Στήλη15730</t>
  </si>
  <si>
    <t>Στήλη15731</t>
  </si>
  <si>
    <t>Στήλη15732</t>
  </si>
  <si>
    <t>Στήλη15733</t>
  </si>
  <si>
    <t>Στήλη15734</t>
  </si>
  <si>
    <t>Στήλη15735</t>
  </si>
  <si>
    <t>Στήλη15736</t>
  </si>
  <si>
    <t>Στήλη15737</t>
  </si>
  <si>
    <t>Στήλη15738</t>
  </si>
  <si>
    <t>Στήλη15739</t>
  </si>
  <si>
    <t>Στήλη15740</t>
  </si>
  <si>
    <t>Στήλη15741</t>
  </si>
  <si>
    <t>Στήλη15742</t>
  </si>
  <si>
    <t>Στήλη15743</t>
  </si>
  <si>
    <t>Στήλη15744</t>
  </si>
  <si>
    <t>Στήλη15745</t>
  </si>
  <si>
    <t>Στήλη15746</t>
  </si>
  <si>
    <t>Στήλη15747</t>
  </si>
  <si>
    <t>Στήλη15748</t>
  </si>
  <si>
    <t>Στήλη15749</t>
  </si>
  <si>
    <t>Στήλη15750</t>
  </si>
  <si>
    <t>Στήλη15751</t>
  </si>
  <si>
    <t>Στήλη15752</t>
  </si>
  <si>
    <t>Στήλη15753</t>
  </si>
  <si>
    <t>Στήλη15754</t>
  </si>
  <si>
    <t>Στήλη15755</t>
  </si>
  <si>
    <t>Στήλη15756</t>
  </si>
  <si>
    <t>Στήλη15757</t>
  </si>
  <si>
    <t>Στήλη15758</t>
  </si>
  <si>
    <t>Στήλη15759</t>
  </si>
  <si>
    <t>Στήλη15760</t>
  </si>
  <si>
    <t>Στήλη15761</t>
  </si>
  <si>
    <t>Στήλη15762</t>
  </si>
  <si>
    <t>Στήλη15763</t>
  </si>
  <si>
    <t>Στήλη15764</t>
  </si>
  <si>
    <t>Στήλη15765</t>
  </si>
  <si>
    <t>Στήλη15766</t>
  </si>
  <si>
    <t>Στήλη15767</t>
  </si>
  <si>
    <t>Στήλη15768</t>
  </si>
  <si>
    <t>Στήλη15769</t>
  </si>
  <si>
    <t>Στήλη15770</t>
  </si>
  <si>
    <t>Στήλη15771</t>
  </si>
  <si>
    <t>Στήλη15772</t>
  </si>
  <si>
    <t>Στήλη15773</t>
  </si>
  <si>
    <t>Στήλη15774</t>
  </si>
  <si>
    <t>Στήλη15775</t>
  </si>
  <si>
    <t>Στήλη15776</t>
  </si>
  <si>
    <t>Στήλη15777</t>
  </si>
  <si>
    <t>Στήλη15778</t>
  </si>
  <si>
    <t>Στήλη15779</t>
  </si>
  <si>
    <t>Στήλη15780</t>
  </si>
  <si>
    <t>Στήλη15781</t>
  </si>
  <si>
    <t>Στήλη15782</t>
  </si>
  <si>
    <t>Στήλη15783</t>
  </si>
  <si>
    <t>Στήλη15784</t>
  </si>
  <si>
    <t>Στήλη15785</t>
  </si>
  <si>
    <t>Στήλη15786</t>
  </si>
  <si>
    <t>Στήλη15787</t>
  </si>
  <si>
    <t>Στήλη15788</t>
  </si>
  <si>
    <t>Στήλη15789</t>
  </si>
  <si>
    <t>Στήλη15790</t>
  </si>
  <si>
    <t>Στήλη15791</t>
  </si>
  <si>
    <t>Στήλη15792</t>
  </si>
  <si>
    <t>Στήλη15793</t>
  </si>
  <si>
    <t>Στήλη15794</t>
  </si>
  <si>
    <t>Στήλη15795</t>
  </si>
  <si>
    <t>Στήλη15796</t>
  </si>
  <si>
    <t>Στήλη15797</t>
  </si>
  <si>
    <t>Στήλη15798</t>
  </si>
  <si>
    <t>Στήλη15799</t>
  </si>
  <si>
    <t>Στήλη15800</t>
  </si>
  <si>
    <t>Στήλη15801</t>
  </si>
  <si>
    <t>Στήλη15802</t>
  </si>
  <si>
    <t>Στήλη15803</t>
  </si>
  <si>
    <t>Στήλη15804</t>
  </si>
  <si>
    <t>Στήλη15805</t>
  </si>
  <si>
    <t>Στήλη15806</t>
  </si>
  <si>
    <t>Στήλη15807</t>
  </si>
  <si>
    <t>Στήλη15808</t>
  </si>
  <si>
    <t>Στήλη15809</t>
  </si>
  <si>
    <t>Στήλη15810</t>
  </si>
  <si>
    <t>Στήλη15811</t>
  </si>
  <si>
    <t>Στήλη15812</t>
  </si>
  <si>
    <t>Στήλη15813</t>
  </si>
  <si>
    <t>Στήλη15814</t>
  </si>
  <si>
    <t>Στήλη15815</t>
  </si>
  <si>
    <t>Στήλη15816</t>
  </si>
  <si>
    <t>Στήλη15817</t>
  </si>
  <si>
    <t>Στήλη15818</t>
  </si>
  <si>
    <t>Στήλη15819</t>
  </si>
  <si>
    <t>Στήλη15820</t>
  </si>
  <si>
    <t>Στήλη15821</t>
  </si>
  <si>
    <t>Στήλη15822</t>
  </si>
  <si>
    <t>Στήλη15823</t>
  </si>
  <si>
    <t>Στήλη15824</t>
  </si>
  <si>
    <t>Στήλη15825</t>
  </si>
  <si>
    <t>Στήλη15826</t>
  </si>
  <si>
    <t>Στήλη15827</t>
  </si>
  <si>
    <t>Στήλη15828</t>
  </si>
  <si>
    <t>Στήλη15829</t>
  </si>
  <si>
    <t>Στήλη15830</t>
  </si>
  <si>
    <t>Στήλη15831</t>
  </si>
  <si>
    <t>Στήλη15832</t>
  </si>
  <si>
    <t>Στήλη15833</t>
  </si>
  <si>
    <t>Στήλη15834</t>
  </si>
  <si>
    <t>Στήλη15835</t>
  </si>
  <si>
    <t>Στήλη15836</t>
  </si>
  <si>
    <t>Στήλη15837</t>
  </si>
  <si>
    <t>Στήλη15838</t>
  </si>
  <si>
    <t>Στήλη15839</t>
  </si>
  <si>
    <t>Στήλη15840</t>
  </si>
  <si>
    <t>Στήλη15841</t>
  </si>
  <si>
    <t>Στήλη15842</t>
  </si>
  <si>
    <t>Στήλη15843</t>
  </si>
  <si>
    <t>Στήλη15844</t>
  </si>
  <si>
    <t>Στήλη15845</t>
  </si>
  <si>
    <t>Στήλη15846</t>
  </si>
  <si>
    <t>Στήλη15847</t>
  </si>
  <si>
    <t>Στήλη15848</t>
  </si>
  <si>
    <t>Στήλη15849</t>
  </si>
  <si>
    <t>Στήλη15850</t>
  </si>
  <si>
    <t>Στήλη15851</t>
  </si>
  <si>
    <t>Στήλη15852</t>
  </si>
  <si>
    <t>Στήλη15853</t>
  </si>
  <si>
    <t>Στήλη15854</t>
  </si>
  <si>
    <t>Στήλη15855</t>
  </si>
  <si>
    <t>Στήλη15856</t>
  </si>
  <si>
    <t>Στήλη15857</t>
  </si>
  <si>
    <t>Στήλη15858</t>
  </si>
  <si>
    <t>Στήλη15859</t>
  </si>
  <si>
    <t>Στήλη15860</t>
  </si>
  <si>
    <t>Στήλη15861</t>
  </si>
  <si>
    <t>Στήλη15862</t>
  </si>
  <si>
    <t>Στήλη15863</t>
  </si>
  <si>
    <t>Στήλη15864</t>
  </si>
  <si>
    <t>Στήλη15865</t>
  </si>
  <si>
    <t>Στήλη15866</t>
  </si>
  <si>
    <t>Στήλη15867</t>
  </si>
  <si>
    <t>Στήλη15868</t>
  </si>
  <si>
    <t>Στήλη15869</t>
  </si>
  <si>
    <t>Στήλη15870</t>
  </si>
  <si>
    <t>Στήλη15871</t>
  </si>
  <si>
    <t>Στήλη15872</t>
  </si>
  <si>
    <t>Στήλη15873</t>
  </si>
  <si>
    <t>Στήλη15874</t>
  </si>
  <si>
    <t>Στήλη15875</t>
  </si>
  <si>
    <t>Στήλη15876</t>
  </si>
  <si>
    <t>Στήλη15877</t>
  </si>
  <si>
    <t>Στήλη15878</t>
  </si>
  <si>
    <t>Στήλη15879</t>
  </si>
  <si>
    <t>Στήλη15880</t>
  </si>
  <si>
    <t>Στήλη15881</t>
  </si>
  <si>
    <t>Στήλη15882</t>
  </si>
  <si>
    <t>Στήλη15883</t>
  </si>
  <si>
    <t>Στήλη15884</t>
  </si>
  <si>
    <t>Στήλη15885</t>
  </si>
  <si>
    <t>Στήλη15886</t>
  </si>
  <si>
    <t>Στήλη15887</t>
  </si>
  <si>
    <t>Στήλη15888</t>
  </si>
  <si>
    <t>Στήλη15889</t>
  </si>
  <si>
    <t>Στήλη15890</t>
  </si>
  <si>
    <t>Στήλη15891</t>
  </si>
  <si>
    <t>Στήλη15892</t>
  </si>
  <si>
    <t>Στήλη15893</t>
  </si>
  <si>
    <t>Στήλη15894</t>
  </si>
  <si>
    <t>Στήλη15895</t>
  </si>
  <si>
    <t>Στήλη15896</t>
  </si>
  <si>
    <t>Στήλη15897</t>
  </si>
  <si>
    <t>Στήλη15898</t>
  </si>
  <si>
    <t>Στήλη15899</t>
  </si>
  <si>
    <t>Στήλη15900</t>
  </si>
  <si>
    <t>Στήλη15901</t>
  </si>
  <si>
    <t>Στήλη15902</t>
  </si>
  <si>
    <t>Στήλη15903</t>
  </si>
  <si>
    <t>Στήλη15904</t>
  </si>
  <si>
    <t>Στήλη15905</t>
  </si>
  <si>
    <t>Στήλη15906</t>
  </si>
  <si>
    <t>Στήλη15907</t>
  </si>
  <si>
    <t>Στήλη15908</t>
  </si>
  <si>
    <t>Στήλη15909</t>
  </si>
  <si>
    <t>Στήλη15910</t>
  </si>
  <si>
    <t>Στήλη15911</t>
  </si>
  <si>
    <t>Στήλη15912</t>
  </si>
  <si>
    <t>Στήλη15913</t>
  </si>
  <si>
    <t>Στήλη15914</t>
  </si>
  <si>
    <t>Στήλη15915</t>
  </si>
  <si>
    <t>Στήλη15916</t>
  </si>
  <si>
    <t>Στήλη15917</t>
  </si>
  <si>
    <t>Στήλη15918</t>
  </si>
  <si>
    <t>Στήλη15919</t>
  </si>
  <si>
    <t>Στήλη15920</t>
  </si>
  <si>
    <t>Στήλη15921</t>
  </si>
  <si>
    <t>Στήλη15922</t>
  </si>
  <si>
    <t>Στήλη15923</t>
  </si>
  <si>
    <t>Στήλη15924</t>
  </si>
  <si>
    <t>Στήλη15925</t>
  </si>
  <si>
    <t>Στήλη15926</t>
  </si>
  <si>
    <t>Στήλη15927</t>
  </si>
  <si>
    <t>Στήλη15928</t>
  </si>
  <si>
    <t>Στήλη15929</t>
  </si>
  <si>
    <t>Στήλη15930</t>
  </si>
  <si>
    <t>Στήλη15931</t>
  </si>
  <si>
    <t>Στήλη15932</t>
  </si>
  <si>
    <t>Στήλη15933</t>
  </si>
  <si>
    <t>Στήλη15934</t>
  </si>
  <si>
    <t>Στήλη15935</t>
  </si>
  <si>
    <t>Στήλη15936</t>
  </si>
  <si>
    <t>Στήλη15937</t>
  </si>
  <si>
    <t>Στήλη15938</t>
  </si>
  <si>
    <t>Στήλη15939</t>
  </si>
  <si>
    <t>Στήλη15940</t>
  </si>
  <si>
    <t>Στήλη15941</t>
  </si>
  <si>
    <t>Στήλη15942</t>
  </si>
  <si>
    <t>Στήλη15943</t>
  </si>
  <si>
    <t>Στήλη15944</t>
  </si>
  <si>
    <t>Στήλη15945</t>
  </si>
  <si>
    <t>Στήλη15946</t>
  </si>
  <si>
    <t>Στήλη15947</t>
  </si>
  <si>
    <t>Στήλη15948</t>
  </si>
  <si>
    <t>Στήλη15949</t>
  </si>
  <si>
    <t>Στήλη15950</t>
  </si>
  <si>
    <t>Στήλη15951</t>
  </si>
  <si>
    <t>Στήλη15952</t>
  </si>
  <si>
    <t>Στήλη15953</t>
  </si>
  <si>
    <t>Στήλη15954</t>
  </si>
  <si>
    <t>Στήλη15955</t>
  </si>
  <si>
    <t>Στήλη15956</t>
  </si>
  <si>
    <t>Στήλη15957</t>
  </si>
  <si>
    <t>Στήλη15958</t>
  </si>
  <si>
    <t>Στήλη15959</t>
  </si>
  <si>
    <t>Στήλη15960</t>
  </si>
  <si>
    <t>Στήλη15961</t>
  </si>
  <si>
    <t>Στήλη15962</t>
  </si>
  <si>
    <t>Στήλη15963</t>
  </si>
  <si>
    <t>Στήλη15964</t>
  </si>
  <si>
    <t>Στήλη15965</t>
  </si>
  <si>
    <t>Στήλη15966</t>
  </si>
  <si>
    <t>Στήλη15967</t>
  </si>
  <si>
    <t>Στήλη15968</t>
  </si>
  <si>
    <t>Στήλη15969</t>
  </si>
  <si>
    <t>Στήλη15970</t>
  </si>
  <si>
    <t>Στήλη15971</t>
  </si>
  <si>
    <t>Στήλη15972</t>
  </si>
  <si>
    <t>Στήλη15973</t>
  </si>
  <si>
    <t>Στήλη15974</t>
  </si>
  <si>
    <t>Στήλη15975</t>
  </si>
  <si>
    <t>Στήλη15976</t>
  </si>
  <si>
    <t>Στήλη15977</t>
  </si>
  <si>
    <t>Στήλη15978</t>
  </si>
  <si>
    <t>Στήλη15979</t>
  </si>
  <si>
    <t>Στήλη15980</t>
  </si>
  <si>
    <t>Στήλη15981</t>
  </si>
  <si>
    <t>Στήλη15982</t>
  </si>
  <si>
    <t>Στήλη15983</t>
  </si>
  <si>
    <t>Στήλη15984</t>
  </si>
  <si>
    <t>Στήλη15985</t>
  </si>
  <si>
    <t>Στήλη15986</t>
  </si>
  <si>
    <t>Στήλη15987</t>
  </si>
  <si>
    <t>Στήλη15988</t>
  </si>
  <si>
    <t>Στήλη15989</t>
  </si>
  <si>
    <t>Στήλη15990</t>
  </si>
  <si>
    <t>Στήλη15991</t>
  </si>
  <si>
    <t>Στήλη15992</t>
  </si>
  <si>
    <t>Στήλη15993</t>
  </si>
  <si>
    <t>Στήλη15994</t>
  </si>
  <si>
    <t>Στήλη15995</t>
  </si>
  <si>
    <t>Στήλη15996</t>
  </si>
  <si>
    <t>Στήλη15997</t>
  </si>
  <si>
    <t>Στήλη15998</t>
  </si>
  <si>
    <t>Στήλη15999</t>
  </si>
  <si>
    <t>Στήλη16000</t>
  </si>
  <si>
    <t>Στήλη16001</t>
  </si>
  <si>
    <t>Στήλη16002</t>
  </si>
  <si>
    <t>Στήλη16003</t>
  </si>
  <si>
    <t>Στήλη16004</t>
  </si>
  <si>
    <t>Στήλη16005</t>
  </si>
  <si>
    <t>Στήλη16006</t>
  </si>
  <si>
    <t>Στήλη16007</t>
  </si>
  <si>
    <t>Στήλη16008</t>
  </si>
  <si>
    <t>Στήλη16009</t>
  </si>
  <si>
    <t>Στήλη16010</t>
  </si>
  <si>
    <t>Στήλη16011</t>
  </si>
  <si>
    <t>Στήλη16012</t>
  </si>
  <si>
    <t>Στήλη16013</t>
  </si>
  <si>
    <t>Στήλη16014</t>
  </si>
  <si>
    <t>Στήλη16015</t>
  </si>
  <si>
    <t>Στήλη16016</t>
  </si>
  <si>
    <t>Στήλη16017</t>
  </si>
  <si>
    <t>Στήλη16018</t>
  </si>
  <si>
    <t>Στήλη16019</t>
  </si>
  <si>
    <t>Στήλη16020</t>
  </si>
  <si>
    <t>Στήλη16021</t>
  </si>
  <si>
    <t>Στήλη16022</t>
  </si>
  <si>
    <t>Στήλη16023</t>
  </si>
  <si>
    <t>Στήλη16024</t>
  </si>
  <si>
    <t>Στήλη16025</t>
  </si>
  <si>
    <t>Στήλη16026</t>
  </si>
  <si>
    <t>Στήλη16027</t>
  </si>
  <si>
    <t>Στήλη16028</t>
  </si>
  <si>
    <t>Στήλη16029</t>
  </si>
  <si>
    <t>Στήλη16030</t>
  </si>
  <si>
    <t>Στήλη16031</t>
  </si>
  <si>
    <t>Στήλη16032</t>
  </si>
  <si>
    <t>Στήλη16033</t>
  </si>
  <si>
    <t>Στήλη16034</t>
  </si>
  <si>
    <t>Στήλη16035</t>
  </si>
  <si>
    <t>Στήλη16036</t>
  </si>
  <si>
    <t>Στήλη16037</t>
  </si>
  <si>
    <t>Στήλη16038</t>
  </si>
  <si>
    <t>Στήλη16039</t>
  </si>
  <si>
    <t>Στήλη16040</t>
  </si>
  <si>
    <t>Στήλη16041</t>
  </si>
  <si>
    <t>Στήλη16042</t>
  </si>
  <si>
    <t>Στήλη16043</t>
  </si>
  <si>
    <t>Στήλη16044</t>
  </si>
  <si>
    <t>Στήλη16045</t>
  </si>
  <si>
    <t>Στήλη16046</t>
  </si>
  <si>
    <t>Στήλη16047</t>
  </si>
  <si>
    <t>Στήλη16048</t>
  </si>
  <si>
    <t>Στήλη16049</t>
  </si>
  <si>
    <t>Στήλη16050</t>
  </si>
  <si>
    <t>Στήλη16051</t>
  </si>
  <si>
    <t>Στήλη16052</t>
  </si>
  <si>
    <t>Στήλη16053</t>
  </si>
  <si>
    <t>Στήλη16054</t>
  </si>
  <si>
    <t>Στήλη16055</t>
  </si>
  <si>
    <t>Στήλη16056</t>
  </si>
  <si>
    <t>Στήλη16057</t>
  </si>
  <si>
    <t>Στήλη16058</t>
  </si>
  <si>
    <t>Στήλη16059</t>
  </si>
  <si>
    <t>Στήλη16060</t>
  </si>
  <si>
    <t>Στήλη16061</t>
  </si>
  <si>
    <t>Στήλη16062</t>
  </si>
  <si>
    <t>Στήλη16063</t>
  </si>
  <si>
    <t>Στήλη16064</t>
  </si>
  <si>
    <t>Στήλη16065</t>
  </si>
  <si>
    <t>Στήλη16066</t>
  </si>
  <si>
    <t>Στήλη16067</t>
  </si>
  <si>
    <t>Στήλη16068</t>
  </si>
  <si>
    <t>Στήλη16069</t>
  </si>
  <si>
    <t>Στήλη16070</t>
  </si>
  <si>
    <t>Στήλη16071</t>
  </si>
  <si>
    <t>Στήλη16072</t>
  </si>
  <si>
    <t>Στήλη16073</t>
  </si>
  <si>
    <t>Στήλη16074</t>
  </si>
  <si>
    <t>Στήλη16075</t>
  </si>
  <si>
    <t>Στήλη16076</t>
  </si>
  <si>
    <t>Στήλη16077</t>
  </si>
  <si>
    <t>Στήλη16078</t>
  </si>
  <si>
    <t>Στήλη16079</t>
  </si>
  <si>
    <t>Στήλη16080</t>
  </si>
  <si>
    <t>Στήλη16081</t>
  </si>
  <si>
    <t>Στήλη16082</t>
  </si>
  <si>
    <t>Στήλη16083</t>
  </si>
  <si>
    <t>Στήλη16084</t>
  </si>
  <si>
    <t>Στήλη16085</t>
  </si>
  <si>
    <t>Στήλη16086</t>
  </si>
  <si>
    <t>Στήλη16087</t>
  </si>
  <si>
    <t>Στήλη16088</t>
  </si>
  <si>
    <t>Στήλη16089</t>
  </si>
  <si>
    <t>Στήλη16090</t>
  </si>
  <si>
    <t>Στήλη16091</t>
  </si>
  <si>
    <t>Στήλη16092</t>
  </si>
  <si>
    <t>Στήλη16093</t>
  </si>
  <si>
    <t>Στήλη16094</t>
  </si>
  <si>
    <t>Στήλη16095</t>
  </si>
  <si>
    <t>Στήλη16096</t>
  </si>
  <si>
    <t>Στήλη16097</t>
  </si>
  <si>
    <t>Στήλη16098</t>
  </si>
  <si>
    <t>Στήλη16099</t>
  </si>
  <si>
    <t>Στήλη16100</t>
  </si>
  <si>
    <t>Στήλη16101</t>
  </si>
  <si>
    <t>Στήλη16102</t>
  </si>
  <si>
    <t>Στήλη16103</t>
  </si>
  <si>
    <t>Στήλη16104</t>
  </si>
  <si>
    <t>Στήλη16105</t>
  </si>
  <si>
    <t>Στήλη16106</t>
  </si>
  <si>
    <t>Στήλη16107</t>
  </si>
  <si>
    <t>Στήλη16108</t>
  </si>
  <si>
    <t>Στήλη16109</t>
  </si>
  <si>
    <t>Στήλη16110</t>
  </si>
  <si>
    <t>Στήλη16111</t>
  </si>
  <si>
    <t>Στήλη16112</t>
  </si>
  <si>
    <t>Στήλη16113</t>
  </si>
  <si>
    <t>Στήλη16114</t>
  </si>
  <si>
    <t>Στήλη16115</t>
  </si>
  <si>
    <t>Στήλη16116</t>
  </si>
  <si>
    <t>Στήλη16117</t>
  </si>
  <si>
    <t>Στήλη16118</t>
  </si>
  <si>
    <t>Στήλη16119</t>
  </si>
  <si>
    <t>Στήλη16120</t>
  </si>
  <si>
    <t>Στήλη16121</t>
  </si>
  <si>
    <t>Στήλη16122</t>
  </si>
  <si>
    <t>Στήλη16123</t>
  </si>
  <si>
    <t>Στήλη16124</t>
  </si>
  <si>
    <t>Στήλη16125</t>
  </si>
  <si>
    <t>Στήλη16126</t>
  </si>
  <si>
    <t>Στήλη16127</t>
  </si>
  <si>
    <t>Στήλη16128</t>
  </si>
  <si>
    <t>Στήλη16129</t>
  </si>
  <si>
    <t>Στήλη16130</t>
  </si>
  <si>
    <t>Στήλη16131</t>
  </si>
  <si>
    <t>Στήλη16132</t>
  </si>
  <si>
    <t>Στήλη16133</t>
  </si>
  <si>
    <t>Στήλη16134</t>
  </si>
  <si>
    <t>Στήλη16135</t>
  </si>
  <si>
    <t>Στήλη16136</t>
  </si>
  <si>
    <t>Στήλη16137</t>
  </si>
  <si>
    <t>Στήλη16138</t>
  </si>
  <si>
    <t>Στήλη16139</t>
  </si>
  <si>
    <t>Στήλη16140</t>
  </si>
  <si>
    <t>Στήλη16141</t>
  </si>
  <si>
    <t>Στήλη16142</t>
  </si>
  <si>
    <t>Στήλη16143</t>
  </si>
  <si>
    <t>Στήλη16144</t>
  </si>
  <si>
    <t>Στήλη16145</t>
  </si>
  <si>
    <t>Στήλη16146</t>
  </si>
  <si>
    <t>Στήλη16147</t>
  </si>
  <si>
    <t>Στήλη16148</t>
  </si>
  <si>
    <t>Στήλη16149</t>
  </si>
  <si>
    <t>Στήλη16150</t>
  </si>
  <si>
    <t>Στήλη16151</t>
  </si>
  <si>
    <t>Στήλη16152</t>
  </si>
  <si>
    <t>Στήλη16153</t>
  </si>
  <si>
    <t>Στήλη16154</t>
  </si>
  <si>
    <t>Στήλη16155</t>
  </si>
  <si>
    <t>Στήλη16156</t>
  </si>
  <si>
    <t>Στήλη16157</t>
  </si>
  <si>
    <t>Στήλη16158</t>
  </si>
  <si>
    <t>Στήλη16159</t>
  </si>
  <si>
    <t>Στήλη16160</t>
  </si>
  <si>
    <t>Στήλη16161</t>
  </si>
  <si>
    <t>Στήλη16162</t>
  </si>
  <si>
    <t>Στήλη16163</t>
  </si>
  <si>
    <t>Στήλη16164</t>
  </si>
  <si>
    <t>Στήλη16165</t>
  </si>
  <si>
    <t>Στήλη16166</t>
  </si>
  <si>
    <t>Στήλη16167</t>
  </si>
  <si>
    <t>Στήλη16168</t>
  </si>
  <si>
    <t>Στήλη16169</t>
  </si>
  <si>
    <t>Στήλη16170</t>
  </si>
  <si>
    <t>Στήλη16171</t>
  </si>
  <si>
    <t>Στήλη16172</t>
  </si>
  <si>
    <t>Στήλη16173</t>
  </si>
  <si>
    <t>Στήλη16174</t>
  </si>
  <si>
    <t>Στήλη16175</t>
  </si>
  <si>
    <t>Στήλη16176</t>
  </si>
  <si>
    <t>Στήλη16177</t>
  </si>
  <si>
    <t>Στήλη16178</t>
  </si>
  <si>
    <t>Στήλη16179</t>
  </si>
  <si>
    <t>Στήλη16180</t>
  </si>
  <si>
    <t>Στήλη16181</t>
  </si>
  <si>
    <t>Στήλη16182</t>
  </si>
  <si>
    <t>Στήλη16183</t>
  </si>
  <si>
    <t>Στήλη16184</t>
  </si>
  <si>
    <t>Στήλη16185</t>
  </si>
  <si>
    <t>Στήλη16186</t>
  </si>
  <si>
    <t>Στήλη16187</t>
  </si>
  <si>
    <t>Στήλη16188</t>
  </si>
  <si>
    <t>Στήλη16189</t>
  </si>
  <si>
    <t>Στήλη16190</t>
  </si>
  <si>
    <t>Στήλη16191</t>
  </si>
  <si>
    <t>Στήλη16192</t>
  </si>
  <si>
    <t>Στήλη16193</t>
  </si>
  <si>
    <t>Στήλη16194</t>
  </si>
  <si>
    <t>Στήλη16195</t>
  </si>
  <si>
    <t>Στήλη16196</t>
  </si>
  <si>
    <t>Στήλη16197</t>
  </si>
  <si>
    <t>Στήλη16198</t>
  </si>
  <si>
    <t>Στήλη16199</t>
  </si>
  <si>
    <t>Στήλη16200</t>
  </si>
  <si>
    <t>Στήλη16201</t>
  </si>
  <si>
    <t>Στήλη16202</t>
  </si>
  <si>
    <t>Στήλη16203</t>
  </si>
  <si>
    <t>Στήλη16204</t>
  </si>
  <si>
    <t>Στήλη16205</t>
  </si>
  <si>
    <t>Στήλη16206</t>
  </si>
  <si>
    <t>Στήλη16207</t>
  </si>
  <si>
    <t>Στήλη16208</t>
  </si>
  <si>
    <t>Στήλη16209</t>
  </si>
  <si>
    <t>Στήλη16210</t>
  </si>
  <si>
    <t>Στήλη16211</t>
  </si>
  <si>
    <t>Στήλη16212</t>
  </si>
  <si>
    <t>Στήλη16213</t>
  </si>
  <si>
    <t>Στήλη16214</t>
  </si>
  <si>
    <t>Στήλη16215</t>
  </si>
  <si>
    <t>Στήλη16216</t>
  </si>
  <si>
    <t>Στήλη16217</t>
  </si>
  <si>
    <t>Στήλη16218</t>
  </si>
  <si>
    <t>Στήλη16219</t>
  </si>
  <si>
    <t>Στήλη16220</t>
  </si>
  <si>
    <t>Στήλη16221</t>
  </si>
  <si>
    <t>Στήλη16222</t>
  </si>
  <si>
    <t>Στήλη16223</t>
  </si>
  <si>
    <t>Στήλη16224</t>
  </si>
  <si>
    <t>Στήλη16225</t>
  </si>
  <si>
    <t>Στήλη16226</t>
  </si>
  <si>
    <t>Στήλη16227</t>
  </si>
  <si>
    <t>Στήλη16228</t>
  </si>
  <si>
    <t>Στήλη16229</t>
  </si>
  <si>
    <t>Στήλη16230</t>
  </si>
  <si>
    <t>Στήλη16231</t>
  </si>
  <si>
    <t>Στήλη16232</t>
  </si>
  <si>
    <t>Στήλη16233</t>
  </si>
  <si>
    <t>Στήλη16234</t>
  </si>
  <si>
    <t>Στήλη16235</t>
  </si>
  <si>
    <t>Στήλη16236</t>
  </si>
  <si>
    <t>Στήλη16237</t>
  </si>
  <si>
    <t>Στήλη16238</t>
  </si>
  <si>
    <t>Στήλη16239</t>
  </si>
  <si>
    <t>Στήλη16240</t>
  </si>
  <si>
    <t>Στήλη16241</t>
  </si>
  <si>
    <t>Στήλη16242</t>
  </si>
  <si>
    <t>Στήλη16243</t>
  </si>
  <si>
    <t>Στήλη16244</t>
  </si>
  <si>
    <t>Στήλη16245</t>
  </si>
  <si>
    <t>Στήλη16246</t>
  </si>
  <si>
    <t>Στήλη16247</t>
  </si>
  <si>
    <t>Στήλη16248</t>
  </si>
  <si>
    <t>Στήλη16249</t>
  </si>
  <si>
    <t>Στήλη16250</t>
  </si>
  <si>
    <t>Στήλη16251</t>
  </si>
  <si>
    <t>Στήλη16252</t>
  </si>
  <si>
    <t>Στήλη16253</t>
  </si>
  <si>
    <t>Στήλη16254</t>
  </si>
  <si>
    <t>Στήλη16255</t>
  </si>
  <si>
    <t>Στήλη16256</t>
  </si>
  <si>
    <t>Στήλη16257</t>
  </si>
  <si>
    <t>Στήλη16258</t>
  </si>
  <si>
    <t>Στήλη16259</t>
  </si>
  <si>
    <t>Στήλη16260</t>
  </si>
  <si>
    <t>Στήλη16261</t>
  </si>
  <si>
    <t>Στήλη16262</t>
  </si>
  <si>
    <t>Στήλη16263</t>
  </si>
  <si>
    <t>Στήλη16264</t>
  </si>
  <si>
    <t>Στήλη16265</t>
  </si>
  <si>
    <t>Στήλη16266</t>
  </si>
  <si>
    <t>Στήλη16267</t>
  </si>
  <si>
    <t>Στήλη16268</t>
  </si>
  <si>
    <t>Στήλη16269</t>
  </si>
  <si>
    <t>Στήλη16270</t>
  </si>
  <si>
    <t>Στήλη16271</t>
  </si>
  <si>
    <t>Στήλη16272</t>
  </si>
  <si>
    <t>Στήλη16273</t>
  </si>
  <si>
    <t>Στήλη16274</t>
  </si>
  <si>
    <t>Στήλη16275</t>
  </si>
  <si>
    <t>Στήλη16276</t>
  </si>
  <si>
    <t>Στήλη16277</t>
  </si>
  <si>
    <t>Στήλη16278</t>
  </si>
  <si>
    <t>Στήλη16279</t>
  </si>
  <si>
    <t>Στήλη16280</t>
  </si>
  <si>
    <t>Στήλη16281</t>
  </si>
  <si>
    <t>Στήλη16282</t>
  </si>
  <si>
    <t>Στήλη16283</t>
  </si>
  <si>
    <t>Στήλη16284</t>
  </si>
  <si>
    <t>Στήλη16285</t>
  </si>
  <si>
    <t>Στήλη16286</t>
  </si>
  <si>
    <t>Στήλη16287</t>
  </si>
  <si>
    <t>Στήλη16288</t>
  </si>
  <si>
    <t>Στήλη16289</t>
  </si>
  <si>
    <t>Στήλη16290</t>
  </si>
  <si>
    <t>Στήλη16291</t>
  </si>
  <si>
    <t>Στήλη16292</t>
  </si>
  <si>
    <t>Στήλη16293</t>
  </si>
  <si>
    <t>Στήλη16294</t>
  </si>
  <si>
    <t>Στήλη16295</t>
  </si>
  <si>
    <t>Στήλη16296</t>
  </si>
  <si>
    <t>Στήλη16297</t>
  </si>
  <si>
    <t>Στήλη16298</t>
  </si>
  <si>
    <t>Στήλη16299</t>
  </si>
  <si>
    <t>Στήλη16300</t>
  </si>
  <si>
    <t>Στήλη16301</t>
  </si>
  <si>
    <t>Στήλη16302</t>
  </si>
  <si>
    <t>Στήλη16303</t>
  </si>
  <si>
    <t>Στήλη16304</t>
  </si>
  <si>
    <t>Στήλη16305</t>
  </si>
  <si>
    <t>Στήλη16306</t>
  </si>
  <si>
    <t>Στήλη16307</t>
  </si>
  <si>
    <t>Στήλη16308</t>
  </si>
  <si>
    <t>Στήλη16309</t>
  </si>
  <si>
    <t>Στήλη16310</t>
  </si>
  <si>
    <t>Στήλη16311</t>
  </si>
  <si>
    <t>Στήλη16312</t>
  </si>
  <si>
    <t>Στήλη16313</t>
  </si>
  <si>
    <t>Στήλη16314</t>
  </si>
  <si>
    <t>Στήλη16315</t>
  </si>
  <si>
    <t>Στήλη16316</t>
  </si>
  <si>
    <t>Στήλη16317</t>
  </si>
  <si>
    <t>Στήλη16318</t>
  </si>
  <si>
    <t>Στήλη16319</t>
  </si>
  <si>
    <t>Στήλη16320</t>
  </si>
  <si>
    <t>Στήλη16321</t>
  </si>
  <si>
    <t>Στήλη16322</t>
  </si>
  <si>
    <t>Στήλη16323</t>
  </si>
  <si>
    <t>Στήλη16324</t>
  </si>
  <si>
    <t>Στήλη16325</t>
  </si>
  <si>
    <t>Στήλη16326</t>
  </si>
  <si>
    <t>Στήλη16327</t>
  </si>
  <si>
    <t>Στήλη16328</t>
  </si>
  <si>
    <t>Στήλη16329</t>
  </si>
  <si>
    <t>Στήλη16330</t>
  </si>
  <si>
    <t>Στήλη16331</t>
  </si>
  <si>
    <t>Στήλη16332</t>
  </si>
  <si>
    <t>Στήλη16333</t>
  </si>
  <si>
    <t>Στήλη16334</t>
  </si>
  <si>
    <t>Στήλη16335</t>
  </si>
  <si>
    <t>Στήλη16336</t>
  </si>
  <si>
    <t>Στήλη16337</t>
  </si>
  <si>
    <t>Στήλη16338</t>
  </si>
  <si>
    <t>Στήλη16339</t>
  </si>
  <si>
    <t>Στήλη16340</t>
  </si>
  <si>
    <t>Στήλη16341</t>
  </si>
  <si>
    <t>Στήλη16342</t>
  </si>
  <si>
    <t>Στήλη16343</t>
  </si>
  <si>
    <t>Στήλη16344</t>
  </si>
  <si>
    <t>Στήλη16345</t>
  </si>
  <si>
    <t>Στήλη16346</t>
  </si>
  <si>
    <t>Στήλη16347</t>
  </si>
  <si>
    <t>Στήλη16348</t>
  </si>
  <si>
    <t>Στήλη16349</t>
  </si>
  <si>
    <t>Στήλη16350</t>
  </si>
  <si>
    <t>Στήλη16351</t>
  </si>
  <si>
    <t>Στήλη16352</t>
  </si>
  <si>
    <t>Στήλη16353</t>
  </si>
  <si>
    <t>Στήλη16354</t>
  </si>
  <si>
    <t>Στήλη16355</t>
  </si>
  <si>
    <t>Στήλη16356</t>
  </si>
  <si>
    <t>Στήλη16357</t>
  </si>
  <si>
    <t>Στήλη16358</t>
  </si>
  <si>
    <t>Στήλη16359</t>
  </si>
  <si>
    <t>Στήλη16360</t>
  </si>
  <si>
    <t>Στήλη16361</t>
  </si>
  <si>
    <t>Στήλη16362</t>
  </si>
  <si>
    <t>Στήλη16363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</si>
</sst>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Πίνακας2" displayName="Πίνακας2" ref="A1:XFD1048576" totalsRowShown="0">
  <autoFilter ref="A1:XFD1048576"/>
  <tableColumns count="16384">
    <tableColumn id="1" name="Κατηγορία Μοριοδότησης"/>
    <tableColumn id="2" name="Δήμος"/>
    <tableColumn id="3" name="Είδος"/>
    <tableColumn id="4" name="Τύπος Σχολείου"/>
    <tableColumn id="5" name="Κωδ. ΥΠΠΘ"/>
    <tableColumn id="6" name="Ονομασία"/>
    <tableColumn id="7" name="Λειτουργικότητα"/>
    <tableColumn id="8" name="Οργανικότητα"/>
    <tableColumn id="9" name="Τηλέφωνο"/>
    <tableColumn id="10" name="e-mail"/>
    <tableColumn id="11" name="Ταχ. Διεύθυνση"/>
    <tableColumn id="12" name="ΤΚ"/>
    <tableColumn id="13" name="Γεωγραφικό Πλάτος"/>
    <tableColumn id="14" name="Γεωγραφικό Μήκος"/>
    <tableColumn id="15" name="Δυσπρόσιτο"/>
    <tableColumn id="16" name="Αριθμός Τ.Ε. που λειτουργούν"/>
    <tableColumn id="17" name="Αγγλικά στο Νηπιαγωγείο"/>
    <tableColumn id="18" name="Αναστολή"/>
    <tableColumn id="19" name="Αναστολή λειτουργίας Ολοημέρου"/>
    <tableColumn id="20" name="Ονομ/μο Συντονιστή Εκπαιδευτικού Έργου"/>
    <tableColumn id="21" name="Κωδ. Ειδικότητας Συντονιστή Εκπαιδευτικού Έργου"/>
    <tableColumn id="22" name="Στήλη1"/>
    <tableColumn id="23" name="Στήλη2"/>
    <tableColumn id="24" name="Στήλη3"/>
    <tableColumn id="25" name="Στήλη4"/>
    <tableColumn id="26" name="Στήλη5"/>
    <tableColumn id="27" name="Στήλη6"/>
    <tableColumn id="28" name="Στήλη7"/>
    <tableColumn id="29" name="Στήλη8"/>
    <tableColumn id="30" name="Στήλη9"/>
    <tableColumn id="31" name="Στήλη10"/>
    <tableColumn id="32" name="Στήλη11"/>
    <tableColumn id="33" name="Στήλη12"/>
    <tableColumn id="34" name="Στήλη13"/>
    <tableColumn id="35" name="Στήλη14"/>
    <tableColumn id="36" name="Στήλη15"/>
    <tableColumn id="37" name="Στήλη16"/>
    <tableColumn id="38" name="Στήλη17"/>
    <tableColumn id="39" name="Στήλη18"/>
    <tableColumn id="40" name="Στήλη19"/>
    <tableColumn id="41" name="Στήλη20"/>
    <tableColumn id="42" name="Στήλη21"/>
    <tableColumn id="43" name="Στήλη22"/>
    <tableColumn id="44" name="Στήλη23"/>
    <tableColumn id="45" name="Στήλη24"/>
    <tableColumn id="46" name="Στήλη25"/>
    <tableColumn id="47" name="Στήλη26"/>
    <tableColumn id="48" name="Στήλη27"/>
    <tableColumn id="49" name="Στήλη28"/>
    <tableColumn id="50" name="Στήλη29"/>
    <tableColumn id="51" name="Στήλη30"/>
    <tableColumn id="52" name="Στήλη31"/>
    <tableColumn id="53" name="Στήλη32"/>
    <tableColumn id="54" name="Στήλη33"/>
    <tableColumn id="55" name="Στήλη34"/>
    <tableColumn id="56" name="Στήλη35"/>
    <tableColumn id="57" name="Στήλη36"/>
    <tableColumn id="58" name="Στήλη37"/>
    <tableColumn id="59" name="Στήλη38"/>
    <tableColumn id="60" name="Στήλη39"/>
    <tableColumn id="61" name="Στήλη40"/>
    <tableColumn id="62" name="Στήλη41"/>
    <tableColumn id="63" name="Στήλη42"/>
    <tableColumn id="64" name="Στήλη43"/>
    <tableColumn id="65" name="Στήλη44"/>
    <tableColumn id="66" name="Στήλη45"/>
    <tableColumn id="67" name="Στήλη46"/>
    <tableColumn id="68" name="Στήλη47"/>
    <tableColumn id="69" name="Στήλη48"/>
    <tableColumn id="70" name="Στήλη49"/>
    <tableColumn id="71" name="Στήλη50"/>
    <tableColumn id="72" name="Στήλη51"/>
    <tableColumn id="73" name="Στήλη52"/>
    <tableColumn id="74" name="Στήλη53"/>
    <tableColumn id="75" name="Στήλη54"/>
    <tableColumn id="76" name="Στήλη55"/>
    <tableColumn id="77" name="Στήλη56"/>
    <tableColumn id="78" name="Στήλη57"/>
    <tableColumn id="79" name="Στήλη58"/>
    <tableColumn id="80" name="Στήλη59"/>
    <tableColumn id="81" name="Στήλη60"/>
    <tableColumn id="82" name="Στήλη61"/>
    <tableColumn id="83" name="Στήλη62"/>
    <tableColumn id="84" name="Στήλη63"/>
    <tableColumn id="85" name="Στήλη64"/>
    <tableColumn id="86" name="Στήλη65"/>
    <tableColumn id="87" name="Στήλη66"/>
    <tableColumn id="88" name="Στήλη67"/>
    <tableColumn id="89" name="Στήλη68"/>
    <tableColumn id="90" name="Στήλη69"/>
    <tableColumn id="91" name="Στήλη70"/>
    <tableColumn id="92" name="Στήλη71"/>
    <tableColumn id="93" name="Στήλη72"/>
    <tableColumn id="94" name="Στήλη73"/>
    <tableColumn id="95" name="Στήλη74"/>
    <tableColumn id="96" name="Στήλη75"/>
    <tableColumn id="97" name="Στήλη76"/>
    <tableColumn id="98" name="Στήλη77"/>
    <tableColumn id="99" name="Στήλη78"/>
    <tableColumn id="100" name="Στήλη79"/>
    <tableColumn id="101" name="Στήλη80"/>
    <tableColumn id="102" name="Στήλη81"/>
    <tableColumn id="103" name="Στήλη82"/>
    <tableColumn id="104" name="Στήλη83"/>
    <tableColumn id="105" name="Στήλη84"/>
    <tableColumn id="106" name="Στήλη85"/>
    <tableColumn id="107" name="Στήλη86"/>
    <tableColumn id="108" name="Στήλη87"/>
    <tableColumn id="109" name="Στήλη88"/>
    <tableColumn id="110" name="Στήλη89"/>
    <tableColumn id="111" name="Στήλη90"/>
    <tableColumn id="112" name="Στήλη91"/>
    <tableColumn id="113" name="Στήλη92"/>
    <tableColumn id="114" name="Στήλη93"/>
    <tableColumn id="115" name="Στήλη94"/>
    <tableColumn id="116" name="Στήλη95"/>
    <tableColumn id="117" name="Στήλη96"/>
    <tableColumn id="118" name="Στήλη97"/>
    <tableColumn id="119" name="Στήλη98"/>
    <tableColumn id="120" name="Στήλη99"/>
    <tableColumn id="121" name="Στήλη100"/>
    <tableColumn id="122" name="Στήλη101"/>
    <tableColumn id="123" name="Στήλη102"/>
    <tableColumn id="124" name="Στήλη103"/>
    <tableColumn id="125" name="Στήλη104"/>
    <tableColumn id="126" name="Στήλη105"/>
    <tableColumn id="127" name="Στήλη106"/>
    <tableColumn id="128" name="Στήλη107"/>
    <tableColumn id="129" name="Στήλη108"/>
    <tableColumn id="130" name="Στήλη109"/>
    <tableColumn id="131" name="Στήλη110"/>
    <tableColumn id="132" name="Στήλη111"/>
    <tableColumn id="133" name="Στήλη112"/>
    <tableColumn id="134" name="Στήλη113"/>
    <tableColumn id="135" name="Στήλη114"/>
    <tableColumn id="136" name="Στήλη115"/>
    <tableColumn id="137" name="Στήλη116"/>
    <tableColumn id="138" name="Στήλη117"/>
    <tableColumn id="139" name="Στήλη118"/>
    <tableColumn id="140" name="Στήλη119"/>
    <tableColumn id="141" name="Στήλη120"/>
    <tableColumn id="142" name="Στήλη121"/>
    <tableColumn id="143" name="Στήλη122"/>
    <tableColumn id="144" name="Στήλη123"/>
    <tableColumn id="145" name="Στήλη124"/>
    <tableColumn id="146" name="Στήλη125"/>
    <tableColumn id="147" name="Στήλη126"/>
    <tableColumn id="148" name="Στήλη127"/>
    <tableColumn id="149" name="Στήλη128"/>
    <tableColumn id="150" name="Στήλη129"/>
    <tableColumn id="151" name="Στήλη130"/>
    <tableColumn id="152" name="Στήλη131"/>
    <tableColumn id="153" name="Στήλη132"/>
    <tableColumn id="154" name="Στήλη133"/>
    <tableColumn id="155" name="Στήλη134"/>
    <tableColumn id="156" name="Στήλη135"/>
    <tableColumn id="157" name="Στήλη136"/>
    <tableColumn id="158" name="Στήλη137"/>
    <tableColumn id="159" name="Στήλη138"/>
    <tableColumn id="160" name="Στήλη139"/>
    <tableColumn id="161" name="Στήλη140"/>
    <tableColumn id="162" name="Στήλη141"/>
    <tableColumn id="163" name="Στήλη142"/>
    <tableColumn id="164" name="Στήλη143"/>
    <tableColumn id="165" name="Στήλη144"/>
    <tableColumn id="166" name="Στήλη145"/>
    <tableColumn id="167" name="Στήλη146"/>
    <tableColumn id="168" name="Στήλη147"/>
    <tableColumn id="169" name="Στήλη148"/>
    <tableColumn id="170" name="Στήλη149"/>
    <tableColumn id="171" name="Στήλη150"/>
    <tableColumn id="172" name="Στήλη151"/>
    <tableColumn id="173" name="Στήλη152"/>
    <tableColumn id="174" name="Στήλη153"/>
    <tableColumn id="175" name="Στήλη154"/>
    <tableColumn id="176" name="Στήλη155"/>
    <tableColumn id="177" name="Στήλη156"/>
    <tableColumn id="178" name="Στήλη157"/>
    <tableColumn id="179" name="Στήλη158"/>
    <tableColumn id="180" name="Στήλη159"/>
    <tableColumn id="181" name="Στήλη160"/>
    <tableColumn id="182" name="Στήλη161"/>
    <tableColumn id="183" name="Στήλη162"/>
    <tableColumn id="184" name="Στήλη163"/>
    <tableColumn id="185" name="Στήλη164"/>
    <tableColumn id="186" name="Στήλη165"/>
    <tableColumn id="187" name="Στήλη166"/>
    <tableColumn id="188" name="Στήλη167"/>
    <tableColumn id="189" name="Στήλη168"/>
    <tableColumn id="190" name="Στήλη169"/>
    <tableColumn id="191" name="Στήλη170"/>
    <tableColumn id="192" name="Στήλη171"/>
    <tableColumn id="193" name="Στήλη172"/>
    <tableColumn id="194" name="Στήλη173"/>
    <tableColumn id="195" name="Στήλη174"/>
    <tableColumn id="196" name="Στήλη175"/>
    <tableColumn id="197" name="Στήλη176"/>
    <tableColumn id="198" name="Στήλη177"/>
    <tableColumn id="199" name="Στήλη178"/>
    <tableColumn id="200" name="Στήλη179"/>
    <tableColumn id="201" name="Στήλη180"/>
    <tableColumn id="202" name="Στήλη181"/>
    <tableColumn id="203" name="Στήλη182"/>
    <tableColumn id="204" name="Στήλη183"/>
    <tableColumn id="205" name="Στήλη184"/>
    <tableColumn id="206" name="Στήλη185"/>
    <tableColumn id="207" name="Στήλη186"/>
    <tableColumn id="208" name="Στήλη187"/>
    <tableColumn id="209" name="Στήλη188"/>
    <tableColumn id="210" name="Στήλη189"/>
    <tableColumn id="211" name="Στήλη190"/>
    <tableColumn id="212" name="Στήλη191"/>
    <tableColumn id="213" name="Στήλη192"/>
    <tableColumn id="214" name="Στήλη193"/>
    <tableColumn id="215" name="Στήλη194"/>
    <tableColumn id="216" name="Στήλη195"/>
    <tableColumn id="217" name="Στήλη196"/>
    <tableColumn id="218" name="Στήλη197"/>
    <tableColumn id="219" name="Στήλη198"/>
    <tableColumn id="220" name="Στήλη199"/>
    <tableColumn id="221" name="Στήλη200"/>
    <tableColumn id="222" name="Στήλη201"/>
    <tableColumn id="223" name="Στήλη202"/>
    <tableColumn id="224" name="Στήλη203"/>
    <tableColumn id="225" name="Στήλη204"/>
    <tableColumn id="226" name="Στήλη205"/>
    <tableColumn id="227" name="Στήλη206"/>
    <tableColumn id="228" name="Στήλη207"/>
    <tableColumn id="229" name="Στήλη208"/>
    <tableColumn id="230" name="Στήλη209"/>
    <tableColumn id="231" name="Στήλη210"/>
    <tableColumn id="232" name="Στήλη211"/>
    <tableColumn id="233" name="Στήλη212"/>
    <tableColumn id="234" name="Στήλη213"/>
    <tableColumn id="235" name="Στήλη214"/>
    <tableColumn id="236" name="Στήλη215"/>
    <tableColumn id="237" name="Στήλη216"/>
    <tableColumn id="238" name="Στήλη217"/>
    <tableColumn id="239" name="Στήλη218"/>
    <tableColumn id="240" name="Στήλη219"/>
    <tableColumn id="241" name="Στήλη220"/>
    <tableColumn id="242" name="Στήλη221"/>
    <tableColumn id="243" name="Στήλη222"/>
    <tableColumn id="244" name="Στήλη223"/>
    <tableColumn id="245" name="Στήλη224"/>
    <tableColumn id="246" name="Στήλη225"/>
    <tableColumn id="247" name="Στήλη226"/>
    <tableColumn id="248" name="Στήλη227"/>
    <tableColumn id="249" name="Στήλη228"/>
    <tableColumn id="250" name="Στήλη229"/>
    <tableColumn id="251" name="Στήλη230"/>
    <tableColumn id="252" name="Στήλη231"/>
    <tableColumn id="253" name="Στήλη232"/>
    <tableColumn id="254" name="Στήλη233"/>
    <tableColumn id="255" name="Στήλη234"/>
    <tableColumn id="256" name="Στήλη235"/>
    <tableColumn id="257" name="Στήλη236"/>
    <tableColumn id="258" name="Στήλη237"/>
    <tableColumn id="259" name="Στήλη238"/>
    <tableColumn id="260" name="Στήλη239"/>
    <tableColumn id="261" name="Στήλη240"/>
    <tableColumn id="262" name="Στήλη241"/>
    <tableColumn id="263" name="Στήλη242"/>
    <tableColumn id="264" name="Στήλη243"/>
    <tableColumn id="265" name="Στήλη244"/>
    <tableColumn id="266" name="Στήλη245"/>
    <tableColumn id="267" name="Στήλη246"/>
    <tableColumn id="268" name="Στήλη247"/>
    <tableColumn id="269" name="Στήλη248"/>
    <tableColumn id="270" name="Στήλη249"/>
    <tableColumn id="271" name="Στήλη250"/>
    <tableColumn id="272" name="Στήλη251"/>
    <tableColumn id="273" name="Στήλη252"/>
    <tableColumn id="274" name="Στήλη253"/>
    <tableColumn id="275" name="Στήλη254"/>
    <tableColumn id="276" name="Στήλη255"/>
    <tableColumn id="277" name="Στήλη256"/>
    <tableColumn id="278" name="Στήλη257"/>
    <tableColumn id="279" name="Στήλη258"/>
    <tableColumn id="280" name="Στήλη259"/>
    <tableColumn id="281" name="Στήλη260"/>
    <tableColumn id="282" name="Στήλη261"/>
    <tableColumn id="283" name="Στήλη262"/>
    <tableColumn id="284" name="Στήλη263"/>
    <tableColumn id="285" name="Στήλη264"/>
    <tableColumn id="286" name="Στήλη265"/>
    <tableColumn id="287" name="Στήλη266"/>
    <tableColumn id="288" name="Στήλη267"/>
    <tableColumn id="289" name="Στήλη268"/>
    <tableColumn id="290" name="Στήλη269"/>
    <tableColumn id="291" name="Στήλη270"/>
    <tableColumn id="292" name="Στήλη271"/>
    <tableColumn id="293" name="Στήλη272"/>
    <tableColumn id="294" name="Στήλη273"/>
    <tableColumn id="295" name="Στήλη274"/>
    <tableColumn id="296" name="Στήλη275"/>
    <tableColumn id="297" name="Στήλη276"/>
    <tableColumn id="298" name="Στήλη277"/>
    <tableColumn id="299" name="Στήλη278"/>
    <tableColumn id="300" name="Στήλη279"/>
    <tableColumn id="301" name="Στήλη280"/>
    <tableColumn id="302" name="Στήλη281"/>
    <tableColumn id="303" name="Στήλη282"/>
    <tableColumn id="304" name="Στήλη283"/>
    <tableColumn id="305" name="Στήλη284"/>
    <tableColumn id="306" name="Στήλη285"/>
    <tableColumn id="307" name="Στήλη286"/>
    <tableColumn id="308" name="Στήλη287"/>
    <tableColumn id="309" name="Στήλη288"/>
    <tableColumn id="310" name="Στήλη289"/>
    <tableColumn id="311" name="Στήλη290"/>
    <tableColumn id="312" name="Στήλη291"/>
    <tableColumn id="313" name="Στήλη292"/>
    <tableColumn id="314" name="Στήλη293"/>
    <tableColumn id="315" name="Στήλη294"/>
    <tableColumn id="316" name="Στήλη295"/>
    <tableColumn id="317" name="Στήλη296"/>
    <tableColumn id="318" name="Στήλη297"/>
    <tableColumn id="319" name="Στήλη298"/>
    <tableColumn id="320" name="Στήλη299"/>
    <tableColumn id="321" name="Στήλη300"/>
    <tableColumn id="322" name="Στήλη301"/>
    <tableColumn id="323" name="Στήλη302"/>
    <tableColumn id="324" name="Στήλη303"/>
    <tableColumn id="325" name="Στήλη304"/>
    <tableColumn id="326" name="Στήλη305"/>
    <tableColumn id="327" name="Στήλη306"/>
    <tableColumn id="328" name="Στήλη307"/>
    <tableColumn id="329" name="Στήλη308"/>
    <tableColumn id="330" name="Στήλη309"/>
    <tableColumn id="331" name="Στήλη310"/>
    <tableColumn id="332" name="Στήλη311"/>
    <tableColumn id="333" name="Στήλη312"/>
    <tableColumn id="334" name="Στήλη313"/>
    <tableColumn id="335" name="Στήλη314"/>
    <tableColumn id="336" name="Στήλη315"/>
    <tableColumn id="337" name="Στήλη316"/>
    <tableColumn id="338" name="Στήλη317"/>
    <tableColumn id="339" name="Στήλη318"/>
    <tableColumn id="340" name="Στήλη319"/>
    <tableColumn id="341" name="Στήλη320"/>
    <tableColumn id="342" name="Στήλη321"/>
    <tableColumn id="343" name="Στήλη322"/>
    <tableColumn id="344" name="Στήλη323"/>
    <tableColumn id="345" name="Στήλη324"/>
    <tableColumn id="346" name="Στήλη325"/>
    <tableColumn id="347" name="Στήλη326"/>
    <tableColumn id="348" name="Στήλη327"/>
    <tableColumn id="349" name="Στήλη328"/>
    <tableColumn id="350" name="Στήλη329"/>
    <tableColumn id="351" name="Στήλη330"/>
    <tableColumn id="352" name="Στήλη331"/>
    <tableColumn id="353" name="Στήλη332"/>
    <tableColumn id="354" name="Στήλη333"/>
    <tableColumn id="355" name="Στήλη334"/>
    <tableColumn id="356" name="Στήλη335"/>
    <tableColumn id="357" name="Στήλη336"/>
    <tableColumn id="358" name="Στήλη337"/>
    <tableColumn id="359" name="Στήλη338"/>
    <tableColumn id="360" name="Στήλη339"/>
    <tableColumn id="361" name="Στήλη340"/>
    <tableColumn id="362" name="Στήλη341"/>
    <tableColumn id="363" name="Στήλη342"/>
    <tableColumn id="364" name="Στήλη343"/>
    <tableColumn id="365" name="Στήλη344"/>
    <tableColumn id="366" name="Στήλη345"/>
    <tableColumn id="367" name="Στήλη346"/>
    <tableColumn id="368" name="Στήλη347"/>
    <tableColumn id="369" name="Στήλη348"/>
    <tableColumn id="370" name="Στήλη349"/>
    <tableColumn id="371" name="Στήλη350"/>
    <tableColumn id="372" name="Στήλη351"/>
    <tableColumn id="373" name="Στήλη352"/>
    <tableColumn id="374" name="Στήλη353"/>
    <tableColumn id="375" name="Στήλη354"/>
    <tableColumn id="376" name="Στήλη355"/>
    <tableColumn id="377" name="Στήλη356"/>
    <tableColumn id="378" name="Στήλη357"/>
    <tableColumn id="379" name="Στήλη358"/>
    <tableColumn id="380" name="Στήλη359"/>
    <tableColumn id="381" name="Στήλη360"/>
    <tableColumn id="382" name="Στήλη361"/>
    <tableColumn id="383" name="Στήλη362"/>
    <tableColumn id="384" name="Στήλη363"/>
    <tableColumn id="385" name="Στήλη364"/>
    <tableColumn id="386" name="Στήλη365"/>
    <tableColumn id="387" name="Στήλη366"/>
    <tableColumn id="388" name="Στήλη367"/>
    <tableColumn id="389" name="Στήλη368"/>
    <tableColumn id="390" name="Στήλη369"/>
    <tableColumn id="391" name="Στήλη370"/>
    <tableColumn id="392" name="Στήλη371"/>
    <tableColumn id="393" name="Στήλη372"/>
    <tableColumn id="394" name="Στήλη373"/>
    <tableColumn id="395" name="Στήλη374"/>
    <tableColumn id="396" name="Στήλη375"/>
    <tableColumn id="397" name="Στήλη376"/>
    <tableColumn id="398" name="Στήλη377"/>
    <tableColumn id="399" name="Στήλη378"/>
    <tableColumn id="400" name="Στήλη379"/>
    <tableColumn id="401" name="Στήλη380"/>
    <tableColumn id="402" name="Στήλη381"/>
    <tableColumn id="403" name="Στήλη382"/>
    <tableColumn id="404" name="Στήλη383"/>
    <tableColumn id="405" name="Στήλη384"/>
    <tableColumn id="406" name="Στήλη385"/>
    <tableColumn id="407" name="Στήλη386"/>
    <tableColumn id="408" name="Στήλη387"/>
    <tableColumn id="409" name="Στήλη388"/>
    <tableColumn id="410" name="Στήλη389"/>
    <tableColumn id="411" name="Στήλη390"/>
    <tableColumn id="412" name="Στήλη391"/>
    <tableColumn id="413" name="Στήλη392"/>
    <tableColumn id="414" name="Στήλη393"/>
    <tableColumn id="415" name="Στήλη394"/>
    <tableColumn id="416" name="Στήλη395"/>
    <tableColumn id="417" name="Στήλη396"/>
    <tableColumn id="418" name="Στήλη397"/>
    <tableColumn id="419" name="Στήλη398"/>
    <tableColumn id="420" name="Στήλη399"/>
    <tableColumn id="421" name="Στήλη400"/>
    <tableColumn id="422" name="Στήλη401"/>
    <tableColumn id="423" name="Στήλη402"/>
    <tableColumn id="424" name="Στήλη403"/>
    <tableColumn id="425" name="Στήλη404"/>
    <tableColumn id="426" name="Στήλη405"/>
    <tableColumn id="427" name="Στήλη406"/>
    <tableColumn id="428" name="Στήλη407"/>
    <tableColumn id="429" name="Στήλη408"/>
    <tableColumn id="430" name="Στήλη409"/>
    <tableColumn id="431" name="Στήλη410"/>
    <tableColumn id="432" name="Στήλη411"/>
    <tableColumn id="433" name="Στήλη412"/>
    <tableColumn id="434" name="Στήλη413"/>
    <tableColumn id="435" name="Στήλη414"/>
    <tableColumn id="436" name="Στήλη415"/>
    <tableColumn id="437" name="Στήλη416"/>
    <tableColumn id="438" name="Στήλη417"/>
    <tableColumn id="439" name="Στήλη418"/>
    <tableColumn id="440" name="Στήλη419"/>
    <tableColumn id="441" name="Στήλη420"/>
    <tableColumn id="442" name="Στήλη421"/>
    <tableColumn id="443" name="Στήλη422"/>
    <tableColumn id="444" name="Στήλη423"/>
    <tableColumn id="445" name="Στήλη424"/>
    <tableColumn id="446" name="Στήλη425"/>
    <tableColumn id="447" name="Στήλη426"/>
    <tableColumn id="448" name="Στήλη427"/>
    <tableColumn id="449" name="Στήλη428"/>
    <tableColumn id="450" name="Στήλη429"/>
    <tableColumn id="451" name="Στήλη430"/>
    <tableColumn id="452" name="Στήλη431"/>
    <tableColumn id="453" name="Στήλη432"/>
    <tableColumn id="454" name="Στήλη433"/>
    <tableColumn id="455" name="Στήλη434"/>
    <tableColumn id="456" name="Στήλη435"/>
    <tableColumn id="457" name="Στήλη436"/>
    <tableColumn id="458" name="Στήλη437"/>
    <tableColumn id="459" name="Στήλη438"/>
    <tableColumn id="460" name="Στήλη439"/>
    <tableColumn id="461" name="Στήλη440"/>
    <tableColumn id="462" name="Στήλη441"/>
    <tableColumn id="463" name="Στήλη442"/>
    <tableColumn id="464" name="Στήλη443"/>
    <tableColumn id="465" name="Στήλη444"/>
    <tableColumn id="466" name="Στήλη445"/>
    <tableColumn id="467" name="Στήλη446"/>
    <tableColumn id="468" name="Στήλη447"/>
    <tableColumn id="469" name="Στήλη448"/>
    <tableColumn id="470" name="Στήλη449"/>
    <tableColumn id="471" name="Στήλη450"/>
    <tableColumn id="472" name="Στήλη451"/>
    <tableColumn id="473" name="Στήλη452"/>
    <tableColumn id="474" name="Στήλη453"/>
    <tableColumn id="475" name="Στήλη454"/>
    <tableColumn id="476" name="Στήλη455"/>
    <tableColumn id="477" name="Στήλη456"/>
    <tableColumn id="478" name="Στήλη457"/>
    <tableColumn id="479" name="Στήλη458"/>
    <tableColumn id="480" name="Στήλη459"/>
    <tableColumn id="481" name="Στήλη460"/>
    <tableColumn id="482" name="Στήλη461"/>
    <tableColumn id="483" name="Στήλη462"/>
    <tableColumn id="484" name="Στήλη463"/>
    <tableColumn id="485" name="Στήλη464"/>
    <tableColumn id="486" name="Στήλη465"/>
    <tableColumn id="487" name="Στήλη466"/>
    <tableColumn id="488" name="Στήλη467"/>
    <tableColumn id="489" name="Στήλη468"/>
    <tableColumn id="490" name="Στήλη469"/>
    <tableColumn id="491" name="Στήλη470"/>
    <tableColumn id="492" name="Στήλη471"/>
    <tableColumn id="493" name="Στήλη472"/>
    <tableColumn id="494" name="Στήλη473"/>
    <tableColumn id="495" name="Στήλη474"/>
    <tableColumn id="496" name="Στήλη475"/>
    <tableColumn id="497" name="Στήλη476"/>
    <tableColumn id="498" name="Στήλη477"/>
    <tableColumn id="499" name="Στήλη478"/>
    <tableColumn id="500" name="Στήλη479"/>
    <tableColumn id="501" name="Στήλη480"/>
    <tableColumn id="502" name="Στήλη481"/>
    <tableColumn id="503" name="Στήλη482"/>
    <tableColumn id="504" name="Στήλη483"/>
    <tableColumn id="505" name="Στήλη484"/>
    <tableColumn id="506" name="Στήλη485"/>
    <tableColumn id="507" name="Στήλη486"/>
    <tableColumn id="508" name="Στήλη487"/>
    <tableColumn id="509" name="Στήλη488"/>
    <tableColumn id="510" name="Στήλη489"/>
    <tableColumn id="511" name="Στήλη490"/>
    <tableColumn id="512" name="Στήλη491"/>
    <tableColumn id="513" name="Στήλη492"/>
    <tableColumn id="514" name="Στήλη493"/>
    <tableColumn id="515" name="Στήλη494"/>
    <tableColumn id="516" name="Στήλη495"/>
    <tableColumn id="517" name="Στήλη496"/>
    <tableColumn id="518" name="Στήλη497"/>
    <tableColumn id="519" name="Στήλη498"/>
    <tableColumn id="520" name="Στήλη499"/>
    <tableColumn id="521" name="Στήλη500"/>
    <tableColumn id="522" name="Στήλη501"/>
    <tableColumn id="523" name="Στήλη502"/>
    <tableColumn id="524" name="Στήλη503"/>
    <tableColumn id="525" name="Στήλη504"/>
    <tableColumn id="526" name="Στήλη505"/>
    <tableColumn id="527" name="Στήλη506"/>
    <tableColumn id="528" name="Στήλη507"/>
    <tableColumn id="529" name="Στήλη508"/>
    <tableColumn id="530" name="Στήλη509"/>
    <tableColumn id="531" name="Στήλη510"/>
    <tableColumn id="532" name="Στήλη511"/>
    <tableColumn id="533" name="Στήλη512"/>
    <tableColumn id="534" name="Στήλη513"/>
    <tableColumn id="535" name="Στήλη514"/>
    <tableColumn id="536" name="Στήλη515"/>
    <tableColumn id="537" name="Στήλη516"/>
    <tableColumn id="538" name="Στήλη517"/>
    <tableColumn id="539" name="Στήλη518"/>
    <tableColumn id="540" name="Στήλη519"/>
    <tableColumn id="541" name="Στήλη520"/>
    <tableColumn id="542" name="Στήλη521"/>
    <tableColumn id="543" name="Στήλη522"/>
    <tableColumn id="544" name="Στήλη523"/>
    <tableColumn id="545" name="Στήλη524"/>
    <tableColumn id="546" name="Στήλη525"/>
    <tableColumn id="547" name="Στήλη526"/>
    <tableColumn id="548" name="Στήλη527"/>
    <tableColumn id="549" name="Στήλη528"/>
    <tableColumn id="550" name="Στήλη529"/>
    <tableColumn id="551" name="Στήλη530"/>
    <tableColumn id="552" name="Στήλη531"/>
    <tableColumn id="553" name="Στήλη532"/>
    <tableColumn id="554" name="Στήλη533"/>
    <tableColumn id="555" name="Στήλη534"/>
    <tableColumn id="556" name="Στήλη535"/>
    <tableColumn id="557" name="Στήλη536"/>
    <tableColumn id="558" name="Στήλη537"/>
    <tableColumn id="559" name="Στήλη538"/>
    <tableColumn id="560" name="Στήλη539"/>
    <tableColumn id="561" name="Στήλη540"/>
    <tableColumn id="562" name="Στήλη541"/>
    <tableColumn id="563" name="Στήλη542"/>
    <tableColumn id="564" name="Στήλη543"/>
    <tableColumn id="565" name="Στήλη544"/>
    <tableColumn id="566" name="Στήλη545"/>
    <tableColumn id="567" name="Στήλη546"/>
    <tableColumn id="568" name="Στήλη547"/>
    <tableColumn id="569" name="Στήλη548"/>
    <tableColumn id="570" name="Στήλη549"/>
    <tableColumn id="571" name="Στήλη550"/>
    <tableColumn id="572" name="Στήλη551"/>
    <tableColumn id="573" name="Στήλη552"/>
    <tableColumn id="574" name="Στήλη553"/>
    <tableColumn id="575" name="Στήλη554"/>
    <tableColumn id="576" name="Στήλη555"/>
    <tableColumn id="577" name="Στήλη556"/>
    <tableColumn id="578" name="Στήλη557"/>
    <tableColumn id="579" name="Στήλη558"/>
    <tableColumn id="580" name="Στήλη559"/>
    <tableColumn id="581" name="Στήλη560"/>
    <tableColumn id="582" name="Στήλη561"/>
    <tableColumn id="583" name="Στήλη562"/>
    <tableColumn id="584" name="Στήλη563"/>
    <tableColumn id="585" name="Στήλη564"/>
    <tableColumn id="586" name="Στήλη565"/>
    <tableColumn id="587" name="Στήλη566"/>
    <tableColumn id="588" name="Στήλη567"/>
    <tableColumn id="589" name="Στήλη568"/>
    <tableColumn id="590" name="Στήλη569"/>
    <tableColumn id="591" name="Στήλη570"/>
    <tableColumn id="592" name="Στήλη571"/>
    <tableColumn id="593" name="Στήλη572"/>
    <tableColumn id="594" name="Στήλη573"/>
    <tableColumn id="595" name="Στήλη574"/>
    <tableColumn id="596" name="Στήλη575"/>
    <tableColumn id="597" name="Στήλη576"/>
    <tableColumn id="598" name="Στήλη577"/>
    <tableColumn id="599" name="Στήλη578"/>
    <tableColumn id="600" name="Στήλη579"/>
    <tableColumn id="601" name="Στήλη580"/>
    <tableColumn id="602" name="Στήλη581"/>
    <tableColumn id="603" name="Στήλη582"/>
    <tableColumn id="604" name="Στήλη583"/>
    <tableColumn id="605" name="Στήλη584"/>
    <tableColumn id="606" name="Στήλη585"/>
    <tableColumn id="607" name="Στήλη586"/>
    <tableColumn id="608" name="Στήλη587"/>
    <tableColumn id="609" name="Στήλη588"/>
    <tableColumn id="610" name="Στήλη589"/>
    <tableColumn id="611" name="Στήλη590"/>
    <tableColumn id="612" name="Στήλη591"/>
    <tableColumn id="613" name="Στήλη592"/>
    <tableColumn id="614" name="Στήλη593"/>
    <tableColumn id="615" name="Στήλη594"/>
    <tableColumn id="616" name="Στήλη595"/>
    <tableColumn id="617" name="Στήλη596"/>
    <tableColumn id="618" name="Στήλη597"/>
    <tableColumn id="619" name="Στήλη598"/>
    <tableColumn id="620" name="Στήλη599"/>
    <tableColumn id="621" name="Στήλη600"/>
    <tableColumn id="622" name="Στήλη601"/>
    <tableColumn id="623" name="Στήλη602"/>
    <tableColumn id="624" name="Στήλη603"/>
    <tableColumn id="625" name="Στήλη604"/>
    <tableColumn id="626" name="Στήλη605"/>
    <tableColumn id="627" name="Στήλη606"/>
    <tableColumn id="628" name="Στήλη607"/>
    <tableColumn id="629" name="Στήλη608"/>
    <tableColumn id="630" name="Στήλη609"/>
    <tableColumn id="631" name="Στήλη610"/>
    <tableColumn id="632" name="Στήλη611"/>
    <tableColumn id="633" name="Στήλη612"/>
    <tableColumn id="634" name="Στήλη613"/>
    <tableColumn id="635" name="Στήλη614"/>
    <tableColumn id="636" name="Στήλη615"/>
    <tableColumn id="637" name="Στήλη616"/>
    <tableColumn id="638" name="Στήλη617"/>
    <tableColumn id="639" name="Στήλη618"/>
    <tableColumn id="640" name="Στήλη619"/>
    <tableColumn id="641" name="Στήλη620"/>
    <tableColumn id="642" name="Στήλη621"/>
    <tableColumn id="643" name="Στήλη622"/>
    <tableColumn id="644" name="Στήλη623"/>
    <tableColumn id="645" name="Στήλη624"/>
    <tableColumn id="646" name="Στήλη625"/>
    <tableColumn id="647" name="Στήλη626"/>
    <tableColumn id="648" name="Στήλη627"/>
    <tableColumn id="649" name="Στήλη628"/>
    <tableColumn id="650" name="Στήλη629"/>
    <tableColumn id="651" name="Στήλη630"/>
    <tableColumn id="652" name="Στήλη631"/>
    <tableColumn id="653" name="Στήλη632"/>
    <tableColumn id="654" name="Στήλη633"/>
    <tableColumn id="655" name="Στήλη634"/>
    <tableColumn id="656" name="Στήλη635"/>
    <tableColumn id="657" name="Στήλη636"/>
    <tableColumn id="658" name="Στήλη637"/>
    <tableColumn id="659" name="Στήλη638"/>
    <tableColumn id="660" name="Στήλη639"/>
    <tableColumn id="661" name="Στήλη640"/>
    <tableColumn id="662" name="Στήλη641"/>
    <tableColumn id="663" name="Στήλη642"/>
    <tableColumn id="664" name="Στήλη643"/>
    <tableColumn id="665" name="Στήλη644"/>
    <tableColumn id="666" name="Στήλη645"/>
    <tableColumn id="667" name="Στήλη646"/>
    <tableColumn id="668" name="Στήλη647"/>
    <tableColumn id="669" name="Στήλη648"/>
    <tableColumn id="670" name="Στήλη649"/>
    <tableColumn id="671" name="Στήλη650"/>
    <tableColumn id="672" name="Στήλη651"/>
    <tableColumn id="673" name="Στήλη652"/>
    <tableColumn id="674" name="Στήλη653"/>
    <tableColumn id="675" name="Στήλη654"/>
    <tableColumn id="676" name="Στήλη655"/>
    <tableColumn id="677" name="Στήλη656"/>
    <tableColumn id="678" name="Στήλη657"/>
    <tableColumn id="679" name="Στήλη658"/>
    <tableColumn id="680" name="Στήλη659"/>
    <tableColumn id="681" name="Στήλη660"/>
    <tableColumn id="682" name="Στήλη661"/>
    <tableColumn id="683" name="Στήλη662"/>
    <tableColumn id="684" name="Στήλη663"/>
    <tableColumn id="685" name="Στήλη664"/>
    <tableColumn id="686" name="Στήλη665"/>
    <tableColumn id="687" name="Στήλη666"/>
    <tableColumn id="688" name="Στήλη667"/>
    <tableColumn id="689" name="Στήλη668"/>
    <tableColumn id="690" name="Στήλη669"/>
    <tableColumn id="691" name="Στήλη670"/>
    <tableColumn id="692" name="Στήλη671"/>
    <tableColumn id="693" name="Στήλη672"/>
    <tableColumn id="694" name="Στήλη673"/>
    <tableColumn id="695" name="Στήλη674"/>
    <tableColumn id="696" name="Στήλη675"/>
    <tableColumn id="697" name="Στήλη676"/>
    <tableColumn id="698" name="Στήλη677"/>
    <tableColumn id="699" name="Στήλη678"/>
    <tableColumn id="700" name="Στήλη679"/>
    <tableColumn id="701" name="Στήλη680"/>
    <tableColumn id="702" name="Στήλη681"/>
    <tableColumn id="703" name="Στήλη682"/>
    <tableColumn id="704" name="Στήλη683"/>
    <tableColumn id="705" name="Στήλη684"/>
    <tableColumn id="706" name="Στήλη685"/>
    <tableColumn id="707" name="Στήλη686"/>
    <tableColumn id="708" name="Στήλη687"/>
    <tableColumn id="709" name="Στήλη688"/>
    <tableColumn id="710" name="Στήλη689"/>
    <tableColumn id="711" name="Στήλη690"/>
    <tableColumn id="712" name="Στήλη691"/>
    <tableColumn id="713" name="Στήλη692"/>
    <tableColumn id="714" name="Στήλη693"/>
    <tableColumn id="715" name="Στήλη694"/>
    <tableColumn id="716" name="Στήλη695"/>
    <tableColumn id="717" name="Στήλη696"/>
    <tableColumn id="718" name="Στήλη697"/>
    <tableColumn id="719" name="Στήλη698"/>
    <tableColumn id="720" name="Στήλη699"/>
    <tableColumn id="721" name="Στήλη700"/>
    <tableColumn id="722" name="Στήλη701"/>
    <tableColumn id="723" name="Στήλη702"/>
    <tableColumn id="724" name="Στήλη703"/>
    <tableColumn id="725" name="Στήλη704"/>
    <tableColumn id="726" name="Στήλη705"/>
    <tableColumn id="727" name="Στήλη706"/>
    <tableColumn id="728" name="Στήλη707"/>
    <tableColumn id="729" name="Στήλη708"/>
    <tableColumn id="730" name="Στήλη709"/>
    <tableColumn id="731" name="Στήλη710"/>
    <tableColumn id="732" name="Στήλη711"/>
    <tableColumn id="733" name="Στήλη712"/>
    <tableColumn id="734" name="Στήλη713"/>
    <tableColumn id="735" name="Στήλη714"/>
    <tableColumn id="736" name="Στήλη715"/>
    <tableColumn id="737" name="Στήλη716"/>
    <tableColumn id="738" name="Στήλη717"/>
    <tableColumn id="739" name="Στήλη718"/>
    <tableColumn id="740" name="Στήλη719"/>
    <tableColumn id="741" name="Στήλη720"/>
    <tableColumn id="742" name="Στήλη721"/>
    <tableColumn id="743" name="Στήλη722"/>
    <tableColumn id="744" name="Στήλη723"/>
    <tableColumn id="745" name="Στήλη724"/>
    <tableColumn id="746" name="Στήλη725"/>
    <tableColumn id="747" name="Στήλη726"/>
    <tableColumn id="748" name="Στήλη727"/>
    <tableColumn id="749" name="Στήλη728"/>
    <tableColumn id="750" name="Στήλη729"/>
    <tableColumn id="751" name="Στήλη730"/>
    <tableColumn id="752" name="Στήλη731"/>
    <tableColumn id="753" name="Στήλη732"/>
    <tableColumn id="754" name="Στήλη733"/>
    <tableColumn id="755" name="Στήλη734"/>
    <tableColumn id="756" name="Στήλη735"/>
    <tableColumn id="757" name="Στήλη736"/>
    <tableColumn id="758" name="Στήλη737"/>
    <tableColumn id="759" name="Στήλη738"/>
    <tableColumn id="760" name="Στήλη739"/>
    <tableColumn id="761" name="Στήλη740"/>
    <tableColumn id="762" name="Στήλη741"/>
    <tableColumn id="763" name="Στήλη742"/>
    <tableColumn id="764" name="Στήλη743"/>
    <tableColumn id="765" name="Στήλη744"/>
    <tableColumn id="766" name="Στήλη745"/>
    <tableColumn id="767" name="Στήλη746"/>
    <tableColumn id="768" name="Στήλη747"/>
    <tableColumn id="769" name="Στήλη748"/>
    <tableColumn id="770" name="Στήλη749"/>
    <tableColumn id="771" name="Στήλη750"/>
    <tableColumn id="772" name="Στήλη751"/>
    <tableColumn id="773" name="Στήλη752"/>
    <tableColumn id="774" name="Στήλη753"/>
    <tableColumn id="775" name="Στήλη754"/>
    <tableColumn id="776" name="Στήλη755"/>
    <tableColumn id="777" name="Στήλη756"/>
    <tableColumn id="778" name="Στήλη757"/>
    <tableColumn id="779" name="Στήλη758"/>
    <tableColumn id="780" name="Στήλη759"/>
    <tableColumn id="781" name="Στήλη760"/>
    <tableColumn id="782" name="Στήλη761"/>
    <tableColumn id="783" name="Στήλη762"/>
    <tableColumn id="784" name="Στήλη763"/>
    <tableColumn id="785" name="Στήλη764"/>
    <tableColumn id="786" name="Στήλη765"/>
    <tableColumn id="787" name="Στήλη766"/>
    <tableColumn id="788" name="Στήλη767"/>
    <tableColumn id="789" name="Στήλη768"/>
    <tableColumn id="790" name="Στήλη769"/>
    <tableColumn id="791" name="Στήλη770"/>
    <tableColumn id="792" name="Στήλη771"/>
    <tableColumn id="793" name="Στήλη772"/>
    <tableColumn id="794" name="Στήλη773"/>
    <tableColumn id="795" name="Στήλη774"/>
    <tableColumn id="796" name="Στήλη775"/>
    <tableColumn id="797" name="Στήλη776"/>
    <tableColumn id="798" name="Στήλη777"/>
    <tableColumn id="799" name="Στήλη778"/>
    <tableColumn id="800" name="Στήλη779"/>
    <tableColumn id="801" name="Στήλη780"/>
    <tableColumn id="802" name="Στήλη781"/>
    <tableColumn id="803" name="Στήλη782"/>
    <tableColumn id="804" name="Στήλη783"/>
    <tableColumn id="805" name="Στήλη784"/>
    <tableColumn id="806" name="Στήλη785"/>
    <tableColumn id="807" name="Στήλη786"/>
    <tableColumn id="808" name="Στήλη787"/>
    <tableColumn id="809" name="Στήλη788"/>
    <tableColumn id="810" name="Στήλη789"/>
    <tableColumn id="811" name="Στήλη790"/>
    <tableColumn id="812" name="Στήλη791"/>
    <tableColumn id="813" name="Στήλη792"/>
    <tableColumn id="814" name="Στήλη793"/>
    <tableColumn id="815" name="Στήλη794"/>
    <tableColumn id="816" name="Στήλη795"/>
    <tableColumn id="817" name="Στήλη796"/>
    <tableColumn id="818" name="Στήλη797"/>
    <tableColumn id="819" name="Στήλη798"/>
    <tableColumn id="820" name="Στήλη799"/>
    <tableColumn id="821" name="Στήλη800"/>
    <tableColumn id="822" name="Στήλη801"/>
    <tableColumn id="823" name="Στήλη802"/>
    <tableColumn id="824" name="Στήλη803"/>
    <tableColumn id="825" name="Στήλη804"/>
    <tableColumn id="826" name="Στήλη805"/>
    <tableColumn id="827" name="Στήλη806"/>
    <tableColumn id="828" name="Στήλη807"/>
    <tableColumn id="829" name="Στήλη808"/>
    <tableColumn id="830" name="Στήλη809"/>
    <tableColumn id="831" name="Στήλη810"/>
    <tableColumn id="832" name="Στήλη811"/>
    <tableColumn id="833" name="Στήλη812"/>
    <tableColumn id="834" name="Στήλη813"/>
    <tableColumn id="835" name="Στήλη814"/>
    <tableColumn id="836" name="Στήλη815"/>
    <tableColumn id="837" name="Στήλη816"/>
    <tableColumn id="838" name="Στήλη817"/>
    <tableColumn id="839" name="Στήλη818"/>
    <tableColumn id="840" name="Στήλη819"/>
    <tableColumn id="841" name="Στήλη820"/>
    <tableColumn id="842" name="Στήλη821"/>
    <tableColumn id="843" name="Στήλη822"/>
    <tableColumn id="844" name="Στήλη823"/>
    <tableColumn id="845" name="Στήλη824"/>
    <tableColumn id="846" name="Στήλη825"/>
    <tableColumn id="847" name="Στήλη826"/>
    <tableColumn id="848" name="Στήλη827"/>
    <tableColumn id="849" name="Στήλη828"/>
    <tableColumn id="850" name="Στήλη829"/>
    <tableColumn id="851" name="Στήλη830"/>
    <tableColumn id="852" name="Στήλη831"/>
    <tableColumn id="853" name="Στήλη832"/>
    <tableColumn id="854" name="Στήλη833"/>
    <tableColumn id="855" name="Στήλη834"/>
    <tableColumn id="856" name="Στήλη835"/>
    <tableColumn id="857" name="Στήλη836"/>
    <tableColumn id="858" name="Στήλη837"/>
    <tableColumn id="859" name="Στήλη838"/>
    <tableColumn id="860" name="Στήλη839"/>
    <tableColumn id="861" name="Στήλη840"/>
    <tableColumn id="862" name="Στήλη841"/>
    <tableColumn id="863" name="Στήλη842"/>
    <tableColumn id="864" name="Στήλη843"/>
    <tableColumn id="865" name="Στήλη844"/>
    <tableColumn id="866" name="Στήλη845"/>
    <tableColumn id="867" name="Στήλη846"/>
    <tableColumn id="868" name="Στήλη847"/>
    <tableColumn id="869" name="Στήλη848"/>
    <tableColumn id="870" name="Στήλη849"/>
    <tableColumn id="871" name="Στήλη850"/>
    <tableColumn id="872" name="Στήλη851"/>
    <tableColumn id="873" name="Στήλη852"/>
    <tableColumn id="874" name="Στήλη853"/>
    <tableColumn id="875" name="Στήλη854"/>
    <tableColumn id="876" name="Στήλη855"/>
    <tableColumn id="877" name="Στήλη856"/>
    <tableColumn id="878" name="Στήλη857"/>
    <tableColumn id="879" name="Στήλη858"/>
    <tableColumn id="880" name="Στήλη859"/>
    <tableColumn id="881" name="Στήλη860"/>
    <tableColumn id="882" name="Στήλη861"/>
    <tableColumn id="883" name="Στήλη862"/>
    <tableColumn id="884" name="Στήλη863"/>
    <tableColumn id="885" name="Στήλη864"/>
    <tableColumn id="886" name="Στήλη865"/>
    <tableColumn id="887" name="Στήλη866"/>
    <tableColumn id="888" name="Στήλη867"/>
    <tableColumn id="889" name="Στήλη868"/>
    <tableColumn id="890" name="Στήλη869"/>
    <tableColumn id="891" name="Στήλη870"/>
    <tableColumn id="892" name="Στήλη871"/>
    <tableColumn id="893" name="Στήλη872"/>
    <tableColumn id="894" name="Στήλη873"/>
    <tableColumn id="895" name="Στήλη874"/>
    <tableColumn id="896" name="Στήλη875"/>
    <tableColumn id="897" name="Στήλη876"/>
    <tableColumn id="898" name="Στήλη877"/>
    <tableColumn id="899" name="Στήλη878"/>
    <tableColumn id="900" name="Στήλη879"/>
    <tableColumn id="901" name="Στήλη880"/>
    <tableColumn id="902" name="Στήλη881"/>
    <tableColumn id="903" name="Στήλη882"/>
    <tableColumn id="904" name="Στήλη883"/>
    <tableColumn id="905" name="Στήλη884"/>
    <tableColumn id="906" name="Στήλη885"/>
    <tableColumn id="907" name="Στήλη886"/>
    <tableColumn id="908" name="Στήλη887"/>
    <tableColumn id="909" name="Στήλη888"/>
    <tableColumn id="910" name="Στήλη889"/>
    <tableColumn id="911" name="Στήλη890"/>
    <tableColumn id="912" name="Στήλη891"/>
    <tableColumn id="913" name="Στήλη892"/>
    <tableColumn id="914" name="Στήλη893"/>
    <tableColumn id="915" name="Στήλη894"/>
    <tableColumn id="916" name="Στήλη895"/>
    <tableColumn id="917" name="Στήλη896"/>
    <tableColumn id="918" name="Στήλη897"/>
    <tableColumn id="919" name="Στήλη898"/>
    <tableColumn id="920" name="Στήλη899"/>
    <tableColumn id="921" name="Στήλη900"/>
    <tableColumn id="922" name="Στήλη901"/>
    <tableColumn id="923" name="Στήλη902"/>
    <tableColumn id="924" name="Στήλη903"/>
    <tableColumn id="925" name="Στήλη904"/>
    <tableColumn id="926" name="Στήλη905"/>
    <tableColumn id="927" name="Στήλη906"/>
    <tableColumn id="928" name="Στήλη907"/>
    <tableColumn id="929" name="Στήλη908"/>
    <tableColumn id="930" name="Στήλη909"/>
    <tableColumn id="931" name="Στήλη910"/>
    <tableColumn id="932" name="Στήλη911"/>
    <tableColumn id="933" name="Στήλη912"/>
    <tableColumn id="934" name="Στήλη913"/>
    <tableColumn id="935" name="Στήλη914"/>
    <tableColumn id="936" name="Στήλη915"/>
    <tableColumn id="937" name="Στήλη916"/>
    <tableColumn id="938" name="Στήλη917"/>
    <tableColumn id="939" name="Στήλη918"/>
    <tableColumn id="940" name="Στήλη919"/>
    <tableColumn id="941" name="Στήλη920"/>
    <tableColumn id="942" name="Στήλη921"/>
    <tableColumn id="943" name="Στήλη922"/>
    <tableColumn id="944" name="Στήλη923"/>
    <tableColumn id="945" name="Στήλη924"/>
    <tableColumn id="946" name="Στήλη925"/>
    <tableColumn id="947" name="Στήλη926"/>
    <tableColumn id="948" name="Στήλη927"/>
    <tableColumn id="949" name="Στήλη928"/>
    <tableColumn id="950" name="Στήλη929"/>
    <tableColumn id="951" name="Στήλη930"/>
    <tableColumn id="952" name="Στήλη931"/>
    <tableColumn id="953" name="Στήλη932"/>
    <tableColumn id="954" name="Στήλη933"/>
    <tableColumn id="955" name="Στήλη934"/>
    <tableColumn id="956" name="Στήλη935"/>
    <tableColumn id="957" name="Στήλη936"/>
    <tableColumn id="958" name="Στήλη937"/>
    <tableColumn id="959" name="Στήλη938"/>
    <tableColumn id="960" name="Στήλη939"/>
    <tableColumn id="961" name="Στήλη940"/>
    <tableColumn id="962" name="Στήλη941"/>
    <tableColumn id="963" name="Στήλη942"/>
    <tableColumn id="964" name="Στήλη943"/>
    <tableColumn id="965" name="Στήλη944"/>
    <tableColumn id="966" name="Στήλη945"/>
    <tableColumn id="967" name="Στήλη946"/>
    <tableColumn id="968" name="Στήλη947"/>
    <tableColumn id="969" name="Στήλη948"/>
    <tableColumn id="970" name="Στήλη949"/>
    <tableColumn id="971" name="Στήλη950"/>
    <tableColumn id="972" name="Στήλη951"/>
    <tableColumn id="973" name="Στήλη952"/>
    <tableColumn id="974" name="Στήλη953"/>
    <tableColumn id="975" name="Στήλη954"/>
    <tableColumn id="976" name="Στήλη955"/>
    <tableColumn id="977" name="Στήλη956"/>
    <tableColumn id="978" name="Στήλη957"/>
    <tableColumn id="979" name="Στήλη958"/>
    <tableColumn id="980" name="Στήλη959"/>
    <tableColumn id="981" name="Στήλη960"/>
    <tableColumn id="982" name="Στήλη961"/>
    <tableColumn id="983" name="Στήλη962"/>
    <tableColumn id="984" name="Στήλη963"/>
    <tableColumn id="985" name="Στήλη964"/>
    <tableColumn id="986" name="Στήλη965"/>
    <tableColumn id="987" name="Στήλη966"/>
    <tableColumn id="988" name="Στήλη967"/>
    <tableColumn id="989" name="Στήλη968"/>
    <tableColumn id="990" name="Στήλη969"/>
    <tableColumn id="991" name="Στήλη970"/>
    <tableColumn id="992" name="Στήλη971"/>
    <tableColumn id="993" name="Στήλη972"/>
    <tableColumn id="994" name="Στήλη973"/>
    <tableColumn id="995" name="Στήλη974"/>
    <tableColumn id="996" name="Στήλη975"/>
    <tableColumn id="997" name="Στήλη976"/>
    <tableColumn id="998" name="Στήλη977"/>
    <tableColumn id="999" name="Στήλη978"/>
    <tableColumn id="1000" name="Στήλη979"/>
    <tableColumn id="1001" name="Στήλη980"/>
    <tableColumn id="1002" name="Στήλη981"/>
    <tableColumn id="1003" name="Στήλη982"/>
    <tableColumn id="1004" name="Στήλη983"/>
    <tableColumn id="1005" name="Στήλη984"/>
    <tableColumn id="1006" name="Στήλη985"/>
    <tableColumn id="1007" name="Στήλη986"/>
    <tableColumn id="1008" name="Στήλη987"/>
    <tableColumn id="1009" name="Στήλη988"/>
    <tableColumn id="1010" name="Στήλη989"/>
    <tableColumn id="1011" name="Στήλη990"/>
    <tableColumn id="1012" name="Στήλη991"/>
    <tableColumn id="1013" name="Στήλη992"/>
    <tableColumn id="1014" name="Στήλη993"/>
    <tableColumn id="1015" name="Στήλη994"/>
    <tableColumn id="1016" name="Στήλη995"/>
    <tableColumn id="1017" name="Στήλη996"/>
    <tableColumn id="1018" name="Στήλη997"/>
    <tableColumn id="1019" name="Στήλη998"/>
    <tableColumn id="1020" name="Στήλη999"/>
    <tableColumn id="1021" name="Στήλη1000"/>
    <tableColumn id="1022" name="Στήλη1001"/>
    <tableColumn id="1023" name="Στήλη1002"/>
    <tableColumn id="1024" name="Στήλη1003"/>
    <tableColumn id="1025" name="Στήλη1004"/>
    <tableColumn id="1026" name="Στήλη1005"/>
    <tableColumn id="1027" name="Στήλη1006"/>
    <tableColumn id="1028" name="Στήλη1007"/>
    <tableColumn id="1029" name="Στήλη1008"/>
    <tableColumn id="1030" name="Στήλη1009"/>
    <tableColumn id="1031" name="Στήλη1010"/>
    <tableColumn id="1032" name="Στήλη1011"/>
    <tableColumn id="1033" name="Στήλη1012"/>
    <tableColumn id="1034" name="Στήλη1013"/>
    <tableColumn id="1035" name="Στήλη1014"/>
    <tableColumn id="1036" name="Στήλη1015"/>
    <tableColumn id="1037" name="Στήλη1016"/>
    <tableColumn id="1038" name="Στήλη1017"/>
    <tableColumn id="1039" name="Στήλη1018"/>
    <tableColumn id="1040" name="Στήλη1019"/>
    <tableColumn id="1041" name="Στήλη1020"/>
    <tableColumn id="1042" name="Στήλη1021"/>
    <tableColumn id="1043" name="Στήλη1022"/>
    <tableColumn id="1044" name="Στήλη1023"/>
    <tableColumn id="1045" name="Στήλη1024"/>
    <tableColumn id="1046" name="Στήλη1025"/>
    <tableColumn id="1047" name="Στήλη1026"/>
    <tableColumn id="1048" name="Στήλη1027"/>
    <tableColumn id="1049" name="Στήλη1028"/>
    <tableColumn id="1050" name="Στήλη1029"/>
    <tableColumn id="1051" name="Στήλη1030"/>
    <tableColumn id="1052" name="Στήλη1031"/>
    <tableColumn id="1053" name="Στήλη1032"/>
    <tableColumn id="1054" name="Στήλη1033"/>
    <tableColumn id="1055" name="Στήλη1034"/>
    <tableColumn id="1056" name="Στήλη1035"/>
    <tableColumn id="1057" name="Στήλη1036"/>
    <tableColumn id="1058" name="Στήλη1037"/>
    <tableColumn id="1059" name="Στήλη1038"/>
    <tableColumn id="1060" name="Στήλη1039"/>
    <tableColumn id="1061" name="Στήλη1040"/>
    <tableColumn id="1062" name="Στήλη1041"/>
    <tableColumn id="1063" name="Στήλη1042"/>
    <tableColumn id="1064" name="Στήλη1043"/>
    <tableColumn id="1065" name="Στήλη1044"/>
    <tableColumn id="1066" name="Στήλη1045"/>
    <tableColumn id="1067" name="Στήλη1046"/>
    <tableColumn id="1068" name="Στήλη1047"/>
    <tableColumn id="1069" name="Στήλη1048"/>
    <tableColumn id="1070" name="Στήλη1049"/>
    <tableColumn id="1071" name="Στήλη1050"/>
    <tableColumn id="1072" name="Στήλη1051"/>
    <tableColumn id="1073" name="Στήλη1052"/>
    <tableColumn id="1074" name="Στήλη1053"/>
    <tableColumn id="1075" name="Στήλη1054"/>
    <tableColumn id="1076" name="Στήλη1055"/>
    <tableColumn id="1077" name="Στήλη1056"/>
    <tableColumn id="1078" name="Στήλη1057"/>
    <tableColumn id="1079" name="Στήλη1058"/>
    <tableColumn id="1080" name="Στήλη1059"/>
    <tableColumn id="1081" name="Στήλη1060"/>
    <tableColumn id="1082" name="Στήλη1061"/>
    <tableColumn id="1083" name="Στήλη1062"/>
    <tableColumn id="1084" name="Στήλη1063"/>
    <tableColumn id="1085" name="Στήλη1064"/>
    <tableColumn id="1086" name="Στήλη1065"/>
    <tableColumn id="1087" name="Στήλη1066"/>
    <tableColumn id="1088" name="Στήλη1067"/>
    <tableColumn id="1089" name="Στήλη1068"/>
    <tableColumn id="1090" name="Στήλη1069"/>
    <tableColumn id="1091" name="Στήλη1070"/>
    <tableColumn id="1092" name="Στήλη1071"/>
    <tableColumn id="1093" name="Στήλη1072"/>
    <tableColumn id="1094" name="Στήλη1073"/>
    <tableColumn id="1095" name="Στήλη1074"/>
    <tableColumn id="1096" name="Στήλη1075"/>
    <tableColumn id="1097" name="Στήλη1076"/>
    <tableColumn id="1098" name="Στήλη1077"/>
    <tableColumn id="1099" name="Στήλη1078"/>
    <tableColumn id="1100" name="Στήλη1079"/>
    <tableColumn id="1101" name="Στήλη1080"/>
    <tableColumn id="1102" name="Στήλη1081"/>
    <tableColumn id="1103" name="Στήλη1082"/>
    <tableColumn id="1104" name="Στήλη1083"/>
    <tableColumn id="1105" name="Στήλη1084"/>
    <tableColumn id="1106" name="Στήλη1085"/>
    <tableColumn id="1107" name="Στήλη1086"/>
    <tableColumn id="1108" name="Στήλη1087"/>
    <tableColumn id="1109" name="Στήλη1088"/>
    <tableColumn id="1110" name="Στήλη1089"/>
    <tableColumn id="1111" name="Στήλη1090"/>
    <tableColumn id="1112" name="Στήλη1091"/>
    <tableColumn id="1113" name="Στήλη1092"/>
    <tableColumn id="1114" name="Στήλη1093"/>
    <tableColumn id="1115" name="Στήλη1094"/>
    <tableColumn id="1116" name="Στήλη1095"/>
    <tableColumn id="1117" name="Στήλη1096"/>
    <tableColumn id="1118" name="Στήλη1097"/>
    <tableColumn id="1119" name="Στήλη1098"/>
    <tableColumn id="1120" name="Στήλη1099"/>
    <tableColumn id="1121" name="Στήλη1100"/>
    <tableColumn id="1122" name="Στήλη1101"/>
    <tableColumn id="1123" name="Στήλη1102"/>
    <tableColumn id="1124" name="Στήλη1103"/>
    <tableColumn id="1125" name="Στήλη1104"/>
    <tableColumn id="1126" name="Στήλη1105"/>
    <tableColumn id="1127" name="Στήλη1106"/>
    <tableColumn id="1128" name="Στήλη1107"/>
    <tableColumn id="1129" name="Στήλη1108"/>
    <tableColumn id="1130" name="Στήλη1109"/>
    <tableColumn id="1131" name="Στήλη1110"/>
    <tableColumn id="1132" name="Στήλη1111"/>
    <tableColumn id="1133" name="Στήλη1112"/>
    <tableColumn id="1134" name="Στήλη1113"/>
    <tableColumn id="1135" name="Στήλη1114"/>
    <tableColumn id="1136" name="Στήλη1115"/>
    <tableColumn id="1137" name="Στήλη1116"/>
    <tableColumn id="1138" name="Στήλη1117"/>
    <tableColumn id="1139" name="Στήλη1118"/>
    <tableColumn id="1140" name="Στήλη1119"/>
    <tableColumn id="1141" name="Στήλη1120"/>
    <tableColumn id="1142" name="Στήλη1121"/>
    <tableColumn id="1143" name="Στήλη1122"/>
    <tableColumn id="1144" name="Στήλη1123"/>
    <tableColumn id="1145" name="Στήλη1124"/>
    <tableColumn id="1146" name="Στήλη1125"/>
    <tableColumn id="1147" name="Στήλη1126"/>
    <tableColumn id="1148" name="Στήλη1127"/>
    <tableColumn id="1149" name="Στήλη1128"/>
    <tableColumn id="1150" name="Στήλη1129"/>
    <tableColumn id="1151" name="Στήλη1130"/>
    <tableColumn id="1152" name="Στήλη1131"/>
    <tableColumn id="1153" name="Στήλη1132"/>
    <tableColumn id="1154" name="Στήλη1133"/>
    <tableColumn id="1155" name="Στήλη1134"/>
    <tableColumn id="1156" name="Στήλη1135"/>
    <tableColumn id="1157" name="Στήλη1136"/>
    <tableColumn id="1158" name="Στήλη1137"/>
    <tableColumn id="1159" name="Στήλη1138"/>
    <tableColumn id="1160" name="Στήλη1139"/>
    <tableColumn id="1161" name="Στήλη1140"/>
    <tableColumn id="1162" name="Στήλη1141"/>
    <tableColumn id="1163" name="Στήλη1142"/>
    <tableColumn id="1164" name="Στήλη1143"/>
    <tableColumn id="1165" name="Στήλη1144"/>
    <tableColumn id="1166" name="Στήλη1145"/>
    <tableColumn id="1167" name="Στήλη1146"/>
    <tableColumn id="1168" name="Στήλη1147"/>
    <tableColumn id="1169" name="Στήλη1148"/>
    <tableColumn id="1170" name="Στήλη1149"/>
    <tableColumn id="1171" name="Στήλη1150"/>
    <tableColumn id="1172" name="Στήλη1151"/>
    <tableColumn id="1173" name="Στήλη1152"/>
    <tableColumn id="1174" name="Στήλη1153"/>
    <tableColumn id="1175" name="Στήλη1154"/>
    <tableColumn id="1176" name="Στήλη1155"/>
    <tableColumn id="1177" name="Στήλη1156"/>
    <tableColumn id="1178" name="Στήλη1157"/>
    <tableColumn id="1179" name="Στήλη1158"/>
    <tableColumn id="1180" name="Στήλη1159"/>
    <tableColumn id="1181" name="Στήλη1160"/>
    <tableColumn id="1182" name="Στήλη1161"/>
    <tableColumn id="1183" name="Στήλη1162"/>
    <tableColumn id="1184" name="Στήλη1163"/>
    <tableColumn id="1185" name="Στήλη1164"/>
    <tableColumn id="1186" name="Στήλη1165"/>
    <tableColumn id="1187" name="Στήλη1166"/>
    <tableColumn id="1188" name="Στήλη1167"/>
    <tableColumn id="1189" name="Στήλη1168"/>
    <tableColumn id="1190" name="Στήλη1169"/>
    <tableColumn id="1191" name="Στήλη1170"/>
    <tableColumn id="1192" name="Στήλη1171"/>
    <tableColumn id="1193" name="Στήλη1172"/>
    <tableColumn id="1194" name="Στήλη1173"/>
    <tableColumn id="1195" name="Στήλη1174"/>
    <tableColumn id="1196" name="Στήλη1175"/>
    <tableColumn id="1197" name="Στήλη1176"/>
    <tableColumn id="1198" name="Στήλη1177"/>
    <tableColumn id="1199" name="Στήλη1178"/>
    <tableColumn id="1200" name="Στήλη1179"/>
    <tableColumn id="1201" name="Στήλη1180"/>
    <tableColumn id="1202" name="Στήλη1181"/>
    <tableColumn id="1203" name="Στήλη1182"/>
    <tableColumn id="1204" name="Στήλη1183"/>
    <tableColumn id="1205" name="Στήλη1184"/>
    <tableColumn id="1206" name="Στήλη1185"/>
    <tableColumn id="1207" name="Στήλη1186"/>
    <tableColumn id="1208" name="Στήλη1187"/>
    <tableColumn id="1209" name="Στήλη1188"/>
    <tableColumn id="1210" name="Στήλη1189"/>
    <tableColumn id="1211" name="Στήλη1190"/>
    <tableColumn id="1212" name="Στήλη1191"/>
    <tableColumn id="1213" name="Στήλη1192"/>
    <tableColumn id="1214" name="Στήλη1193"/>
    <tableColumn id="1215" name="Στήλη1194"/>
    <tableColumn id="1216" name="Στήλη1195"/>
    <tableColumn id="1217" name="Στήλη1196"/>
    <tableColumn id="1218" name="Στήλη1197"/>
    <tableColumn id="1219" name="Στήλη1198"/>
    <tableColumn id="1220" name="Στήλη1199"/>
    <tableColumn id="1221" name="Στήλη1200"/>
    <tableColumn id="1222" name="Στήλη1201"/>
    <tableColumn id="1223" name="Στήλη1202"/>
    <tableColumn id="1224" name="Στήλη1203"/>
    <tableColumn id="1225" name="Στήλη1204"/>
    <tableColumn id="1226" name="Στήλη1205"/>
    <tableColumn id="1227" name="Στήλη1206"/>
    <tableColumn id="1228" name="Στήλη1207"/>
    <tableColumn id="1229" name="Στήλη1208"/>
    <tableColumn id="1230" name="Στήλη1209"/>
    <tableColumn id="1231" name="Στήλη1210"/>
    <tableColumn id="1232" name="Στήλη1211"/>
    <tableColumn id="1233" name="Στήλη1212"/>
    <tableColumn id="1234" name="Στήλη1213"/>
    <tableColumn id="1235" name="Στήλη1214"/>
    <tableColumn id="1236" name="Στήλη1215"/>
    <tableColumn id="1237" name="Στήλη1216"/>
    <tableColumn id="1238" name="Στήλη1217"/>
    <tableColumn id="1239" name="Στήλη1218"/>
    <tableColumn id="1240" name="Στήλη1219"/>
    <tableColumn id="1241" name="Στήλη1220"/>
    <tableColumn id="1242" name="Στήλη1221"/>
    <tableColumn id="1243" name="Στήλη1222"/>
    <tableColumn id="1244" name="Στήλη1223"/>
    <tableColumn id="1245" name="Στήλη1224"/>
    <tableColumn id="1246" name="Στήλη1225"/>
    <tableColumn id="1247" name="Στήλη1226"/>
    <tableColumn id="1248" name="Στήλη1227"/>
    <tableColumn id="1249" name="Στήλη1228"/>
    <tableColumn id="1250" name="Στήλη1229"/>
    <tableColumn id="1251" name="Στήλη1230"/>
    <tableColumn id="1252" name="Στήλη1231"/>
    <tableColumn id="1253" name="Στήλη1232"/>
    <tableColumn id="1254" name="Στήλη1233"/>
    <tableColumn id="1255" name="Στήλη1234"/>
    <tableColumn id="1256" name="Στήλη1235"/>
    <tableColumn id="1257" name="Στήλη1236"/>
    <tableColumn id="1258" name="Στήλη1237"/>
    <tableColumn id="1259" name="Στήλη1238"/>
    <tableColumn id="1260" name="Στήλη1239"/>
    <tableColumn id="1261" name="Στήλη1240"/>
    <tableColumn id="1262" name="Στήλη1241"/>
    <tableColumn id="1263" name="Στήλη1242"/>
    <tableColumn id="1264" name="Στήλη1243"/>
    <tableColumn id="1265" name="Στήλη1244"/>
    <tableColumn id="1266" name="Στήλη1245"/>
    <tableColumn id="1267" name="Στήλη1246"/>
    <tableColumn id="1268" name="Στήλη1247"/>
    <tableColumn id="1269" name="Στήλη1248"/>
    <tableColumn id="1270" name="Στήλη1249"/>
    <tableColumn id="1271" name="Στήλη1250"/>
    <tableColumn id="1272" name="Στήλη1251"/>
    <tableColumn id="1273" name="Στήλη1252"/>
    <tableColumn id="1274" name="Στήλη1253"/>
    <tableColumn id="1275" name="Στήλη1254"/>
    <tableColumn id="1276" name="Στήλη1255"/>
    <tableColumn id="1277" name="Στήλη1256"/>
    <tableColumn id="1278" name="Στήλη1257"/>
    <tableColumn id="1279" name="Στήλη1258"/>
    <tableColumn id="1280" name="Στήλη1259"/>
    <tableColumn id="1281" name="Στήλη1260"/>
    <tableColumn id="1282" name="Στήλη1261"/>
    <tableColumn id="1283" name="Στήλη1262"/>
    <tableColumn id="1284" name="Στήλη1263"/>
    <tableColumn id="1285" name="Στήλη1264"/>
    <tableColumn id="1286" name="Στήλη1265"/>
    <tableColumn id="1287" name="Στήλη1266"/>
    <tableColumn id="1288" name="Στήλη1267"/>
    <tableColumn id="1289" name="Στήλη1268"/>
    <tableColumn id="1290" name="Στήλη1269"/>
    <tableColumn id="1291" name="Στήλη1270"/>
    <tableColumn id="1292" name="Στήλη1271"/>
    <tableColumn id="1293" name="Στήλη1272"/>
    <tableColumn id="1294" name="Στήλη1273"/>
    <tableColumn id="1295" name="Στήλη1274"/>
    <tableColumn id="1296" name="Στήλη1275"/>
    <tableColumn id="1297" name="Στήλη1276"/>
    <tableColumn id="1298" name="Στήλη1277"/>
    <tableColumn id="1299" name="Στήλη1278"/>
    <tableColumn id="1300" name="Στήλη1279"/>
    <tableColumn id="1301" name="Στήλη1280"/>
    <tableColumn id="1302" name="Στήλη1281"/>
    <tableColumn id="1303" name="Στήλη1282"/>
    <tableColumn id="1304" name="Στήλη1283"/>
    <tableColumn id="1305" name="Στήλη1284"/>
    <tableColumn id="1306" name="Στήλη1285"/>
    <tableColumn id="1307" name="Στήλη1286"/>
    <tableColumn id="1308" name="Στήλη1287"/>
    <tableColumn id="1309" name="Στήλη1288"/>
    <tableColumn id="1310" name="Στήλη1289"/>
    <tableColumn id="1311" name="Στήλη1290"/>
    <tableColumn id="1312" name="Στήλη1291"/>
    <tableColumn id="1313" name="Στήλη1292"/>
    <tableColumn id="1314" name="Στήλη1293"/>
    <tableColumn id="1315" name="Στήλη1294"/>
    <tableColumn id="1316" name="Στήλη1295"/>
    <tableColumn id="1317" name="Στήλη1296"/>
    <tableColumn id="1318" name="Στήλη1297"/>
    <tableColumn id="1319" name="Στήλη1298"/>
    <tableColumn id="1320" name="Στήλη1299"/>
    <tableColumn id="1321" name="Στήλη1300"/>
    <tableColumn id="1322" name="Στήλη1301"/>
    <tableColumn id="1323" name="Στήλη1302"/>
    <tableColumn id="1324" name="Στήλη1303"/>
    <tableColumn id="1325" name="Στήλη1304"/>
    <tableColumn id="1326" name="Στήλη1305"/>
    <tableColumn id="1327" name="Στήλη1306"/>
    <tableColumn id="1328" name="Στήλη1307"/>
    <tableColumn id="1329" name="Στήλη1308"/>
    <tableColumn id="1330" name="Στήλη1309"/>
    <tableColumn id="1331" name="Στήλη1310"/>
    <tableColumn id="1332" name="Στήλη1311"/>
    <tableColumn id="1333" name="Στήλη1312"/>
    <tableColumn id="1334" name="Στήλη1313"/>
    <tableColumn id="1335" name="Στήλη1314"/>
    <tableColumn id="1336" name="Στήλη1315"/>
    <tableColumn id="1337" name="Στήλη1316"/>
    <tableColumn id="1338" name="Στήλη1317"/>
    <tableColumn id="1339" name="Στήλη1318"/>
    <tableColumn id="1340" name="Στήλη1319"/>
    <tableColumn id="1341" name="Στήλη1320"/>
    <tableColumn id="1342" name="Στήλη1321"/>
    <tableColumn id="1343" name="Στήλη1322"/>
    <tableColumn id="1344" name="Στήλη1323"/>
    <tableColumn id="1345" name="Στήλη1324"/>
    <tableColumn id="1346" name="Στήλη1325"/>
    <tableColumn id="1347" name="Στήλη1326"/>
    <tableColumn id="1348" name="Στήλη1327"/>
    <tableColumn id="1349" name="Στήλη1328"/>
    <tableColumn id="1350" name="Στήλη1329"/>
    <tableColumn id="1351" name="Στήλη1330"/>
    <tableColumn id="1352" name="Στήλη1331"/>
    <tableColumn id="1353" name="Στήλη1332"/>
    <tableColumn id="1354" name="Στήλη1333"/>
    <tableColumn id="1355" name="Στήλη1334"/>
    <tableColumn id="1356" name="Στήλη1335"/>
    <tableColumn id="1357" name="Στήλη1336"/>
    <tableColumn id="1358" name="Στήλη1337"/>
    <tableColumn id="1359" name="Στήλη1338"/>
    <tableColumn id="1360" name="Στήλη1339"/>
    <tableColumn id="1361" name="Στήλη1340"/>
    <tableColumn id="1362" name="Στήλη1341"/>
    <tableColumn id="1363" name="Στήλη1342"/>
    <tableColumn id="1364" name="Στήλη1343"/>
    <tableColumn id="1365" name="Στήλη1344"/>
    <tableColumn id="1366" name="Στήλη1345"/>
    <tableColumn id="1367" name="Στήλη1346"/>
    <tableColumn id="1368" name="Στήλη1347"/>
    <tableColumn id="1369" name="Στήλη1348"/>
    <tableColumn id="1370" name="Στήλη1349"/>
    <tableColumn id="1371" name="Στήλη1350"/>
    <tableColumn id="1372" name="Στήλη1351"/>
    <tableColumn id="1373" name="Στήλη1352"/>
    <tableColumn id="1374" name="Στήλη1353"/>
    <tableColumn id="1375" name="Στήλη1354"/>
    <tableColumn id="1376" name="Στήλη1355"/>
    <tableColumn id="1377" name="Στήλη1356"/>
    <tableColumn id="1378" name="Στήλη1357"/>
    <tableColumn id="1379" name="Στήλη1358"/>
    <tableColumn id="1380" name="Στήλη1359"/>
    <tableColumn id="1381" name="Στήλη1360"/>
    <tableColumn id="1382" name="Στήλη1361"/>
    <tableColumn id="1383" name="Στήλη1362"/>
    <tableColumn id="1384" name="Στήλη1363"/>
    <tableColumn id="1385" name="Στήλη1364"/>
    <tableColumn id="1386" name="Στήλη1365"/>
    <tableColumn id="1387" name="Στήλη1366"/>
    <tableColumn id="1388" name="Στήλη1367"/>
    <tableColumn id="1389" name="Στήλη1368"/>
    <tableColumn id="1390" name="Στήλη1369"/>
    <tableColumn id="1391" name="Στήλη1370"/>
    <tableColumn id="1392" name="Στήλη1371"/>
    <tableColumn id="1393" name="Στήλη1372"/>
    <tableColumn id="1394" name="Στήλη1373"/>
    <tableColumn id="1395" name="Στήλη1374"/>
    <tableColumn id="1396" name="Στήλη1375"/>
    <tableColumn id="1397" name="Στήλη1376"/>
    <tableColumn id="1398" name="Στήλη1377"/>
    <tableColumn id="1399" name="Στήλη1378"/>
    <tableColumn id="1400" name="Στήλη1379"/>
    <tableColumn id="1401" name="Στήλη1380"/>
    <tableColumn id="1402" name="Στήλη1381"/>
    <tableColumn id="1403" name="Στήλη1382"/>
    <tableColumn id="1404" name="Στήλη1383"/>
    <tableColumn id="1405" name="Στήλη1384"/>
    <tableColumn id="1406" name="Στήλη1385"/>
    <tableColumn id="1407" name="Στήλη1386"/>
    <tableColumn id="1408" name="Στήλη1387"/>
    <tableColumn id="1409" name="Στήλη1388"/>
    <tableColumn id="1410" name="Στήλη1389"/>
    <tableColumn id="1411" name="Στήλη1390"/>
    <tableColumn id="1412" name="Στήλη1391"/>
    <tableColumn id="1413" name="Στήλη1392"/>
    <tableColumn id="1414" name="Στήλη1393"/>
    <tableColumn id="1415" name="Στήλη1394"/>
    <tableColumn id="1416" name="Στήλη1395"/>
    <tableColumn id="1417" name="Στήλη1396"/>
    <tableColumn id="1418" name="Στήλη1397"/>
    <tableColumn id="1419" name="Στήλη1398"/>
    <tableColumn id="1420" name="Στήλη1399"/>
    <tableColumn id="1421" name="Στήλη1400"/>
    <tableColumn id="1422" name="Στήλη1401"/>
    <tableColumn id="1423" name="Στήλη1402"/>
    <tableColumn id="1424" name="Στήλη1403"/>
    <tableColumn id="1425" name="Στήλη1404"/>
    <tableColumn id="1426" name="Στήλη1405"/>
    <tableColumn id="1427" name="Στήλη1406"/>
    <tableColumn id="1428" name="Στήλη1407"/>
    <tableColumn id="1429" name="Στήλη1408"/>
    <tableColumn id="1430" name="Στήλη1409"/>
    <tableColumn id="1431" name="Στήλη1410"/>
    <tableColumn id="1432" name="Στήλη1411"/>
    <tableColumn id="1433" name="Στήλη1412"/>
    <tableColumn id="1434" name="Στήλη1413"/>
    <tableColumn id="1435" name="Στήλη1414"/>
    <tableColumn id="1436" name="Στήλη1415"/>
    <tableColumn id="1437" name="Στήλη1416"/>
    <tableColumn id="1438" name="Στήλη1417"/>
    <tableColumn id="1439" name="Στήλη1418"/>
    <tableColumn id="1440" name="Στήλη1419"/>
    <tableColumn id="1441" name="Στήλη1420"/>
    <tableColumn id="1442" name="Στήλη1421"/>
    <tableColumn id="1443" name="Στήλη1422"/>
    <tableColumn id="1444" name="Στήλη1423"/>
    <tableColumn id="1445" name="Στήλη1424"/>
    <tableColumn id="1446" name="Στήλη1425"/>
    <tableColumn id="1447" name="Στήλη1426"/>
    <tableColumn id="1448" name="Στήλη1427"/>
    <tableColumn id="1449" name="Στήλη1428"/>
    <tableColumn id="1450" name="Στήλη1429"/>
    <tableColumn id="1451" name="Στήλη1430"/>
    <tableColumn id="1452" name="Στήλη1431"/>
    <tableColumn id="1453" name="Στήλη1432"/>
    <tableColumn id="1454" name="Στήλη1433"/>
    <tableColumn id="1455" name="Στήλη1434"/>
    <tableColumn id="1456" name="Στήλη1435"/>
    <tableColumn id="1457" name="Στήλη1436"/>
    <tableColumn id="1458" name="Στήλη1437"/>
    <tableColumn id="1459" name="Στήλη1438"/>
    <tableColumn id="1460" name="Στήλη1439"/>
    <tableColumn id="1461" name="Στήλη1440"/>
    <tableColumn id="1462" name="Στήλη1441"/>
    <tableColumn id="1463" name="Στήλη1442"/>
    <tableColumn id="1464" name="Στήλη1443"/>
    <tableColumn id="1465" name="Στήλη1444"/>
    <tableColumn id="1466" name="Στήλη1445"/>
    <tableColumn id="1467" name="Στήλη1446"/>
    <tableColumn id="1468" name="Στήλη1447"/>
    <tableColumn id="1469" name="Στήλη1448"/>
    <tableColumn id="1470" name="Στήλη1449"/>
    <tableColumn id="1471" name="Στήλη1450"/>
    <tableColumn id="1472" name="Στήλη1451"/>
    <tableColumn id="1473" name="Στήλη1452"/>
    <tableColumn id="1474" name="Στήλη1453"/>
    <tableColumn id="1475" name="Στήλη1454"/>
    <tableColumn id="1476" name="Στήλη1455"/>
    <tableColumn id="1477" name="Στήλη1456"/>
    <tableColumn id="1478" name="Στήλη1457"/>
    <tableColumn id="1479" name="Στήλη1458"/>
    <tableColumn id="1480" name="Στήλη1459"/>
    <tableColumn id="1481" name="Στήλη1460"/>
    <tableColumn id="1482" name="Στήλη1461"/>
    <tableColumn id="1483" name="Στήλη1462"/>
    <tableColumn id="1484" name="Στήλη1463"/>
    <tableColumn id="1485" name="Στήλη1464"/>
    <tableColumn id="1486" name="Στήλη1465"/>
    <tableColumn id="1487" name="Στήλη1466"/>
    <tableColumn id="1488" name="Στήλη1467"/>
    <tableColumn id="1489" name="Στήλη1468"/>
    <tableColumn id="1490" name="Στήλη1469"/>
    <tableColumn id="1491" name="Στήλη1470"/>
    <tableColumn id="1492" name="Στήλη1471"/>
    <tableColumn id="1493" name="Στήλη1472"/>
    <tableColumn id="1494" name="Στήλη1473"/>
    <tableColumn id="1495" name="Στήλη1474"/>
    <tableColumn id="1496" name="Στήλη1475"/>
    <tableColumn id="1497" name="Στήλη1476"/>
    <tableColumn id="1498" name="Στήλη1477"/>
    <tableColumn id="1499" name="Στήλη1478"/>
    <tableColumn id="1500" name="Στήλη1479"/>
    <tableColumn id="1501" name="Στήλη1480"/>
    <tableColumn id="1502" name="Στήλη1481"/>
    <tableColumn id="1503" name="Στήλη1482"/>
    <tableColumn id="1504" name="Στήλη1483"/>
    <tableColumn id="1505" name="Στήλη1484"/>
    <tableColumn id="1506" name="Στήλη1485"/>
    <tableColumn id="1507" name="Στήλη1486"/>
    <tableColumn id="1508" name="Στήλη1487"/>
    <tableColumn id="1509" name="Στήλη1488"/>
    <tableColumn id="1510" name="Στήλη1489"/>
    <tableColumn id="1511" name="Στήλη1490"/>
    <tableColumn id="1512" name="Στήλη1491"/>
    <tableColumn id="1513" name="Στήλη1492"/>
    <tableColumn id="1514" name="Στήλη1493"/>
    <tableColumn id="1515" name="Στήλη1494"/>
    <tableColumn id="1516" name="Στήλη1495"/>
    <tableColumn id="1517" name="Στήλη1496"/>
    <tableColumn id="1518" name="Στήλη1497"/>
    <tableColumn id="1519" name="Στήλη1498"/>
    <tableColumn id="1520" name="Στήλη1499"/>
    <tableColumn id="1521" name="Στήλη1500"/>
    <tableColumn id="1522" name="Στήλη1501"/>
    <tableColumn id="1523" name="Στήλη1502"/>
    <tableColumn id="1524" name="Στήλη1503"/>
    <tableColumn id="1525" name="Στήλη1504"/>
    <tableColumn id="1526" name="Στήλη1505"/>
    <tableColumn id="1527" name="Στήλη1506"/>
    <tableColumn id="1528" name="Στήλη1507"/>
    <tableColumn id="1529" name="Στήλη1508"/>
    <tableColumn id="1530" name="Στήλη1509"/>
    <tableColumn id="1531" name="Στήλη1510"/>
    <tableColumn id="1532" name="Στήλη1511"/>
    <tableColumn id="1533" name="Στήλη1512"/>
    <tableColumn id="1534" name="Στήλη1513"/>
    <tableColumn id="1535" name="Στήλη1514"/>
    <tableColumn id="1536" name="Στήλη1515"/>
    <tableColumn id="1537" name="Στήλη1516"/>
    <tableColumn id="1538" name="Στήλη1517"/>
    <tableColumn id="1539" name="Στήλη1518"/>
    <tableColumn id="1540" name="Στήλη1519"/>
    <tableColumn id="1541" name="Στήλη1520"/>
    <tableColumn id="1542" name="Στήλη1521"/>
    <tableColumn id="1543" name="Στήλη1522"/>
    <tableColumn id="1544" name="Στήλη1523"/>
    <tableColumn id="1545" name="Στήλη1524"/>
    <tableColumn id="1546" name="Στήλη1525"/>
    <tableColumn id="1547" name="Στήλη1526"/>
    <tableColumn id="1548" name="Στήλη1527"/>
    <tableColumn id="1549" name="Στήλη1528"/>
    <tableColumn id="1550" name="Στήλη1529"/>
    <tableColumn id="1551" name="Στήλη1530"/>
    <tableColumn id="1552" name="Στήλη1531"/>
    <tableColumn id="1553" name="Στήλη1532"/>
    <tableColumn id="1554" name="Στήλη1533"/>
    <tableColumn id="1555" name="Στήλη1534"/>
    <tableColumn id="1556" name="Στήλη1535"/>
    <tableColumn id="1557" name="Στήλη1536"/>
    <tableColumn id="1558" name="Στήλη1537"/>
    <tableColumn id="1559" name="Στήλη1538"/>
    <tableColumn id="1560" name="Στήλη1539"/>
    <tableColumn id="1561" name="Στήλη1540"/>
    <tableColumn id="1562" name="Στήλη1541"/>
    <tableColumn id="1563" name="Στήλη1542"/>
    <tableColumn id="1564" name="Στήλη1543"/>
    <tableColumn id="1565" name="Στήλη1544"/>
    <tableColumn id="1566" name="Στήλη1545"/>
    <tableColumn id="1567" name="Στήλη1546"/>
    <tableColumn id="1568" name="Στήλη1547"/>
    <tableColumn id="1569" name="Στήλη1548"/>
    <tableColumn id="1570" name="Στήλη1549"/>
    <tableColumn id="1571" name="Στήλη1550"/>
    <tableColumn id="1572" name="Στήλη1551"/>
    <tableColumn id="1573" name="Στήλη1552"/>
    <tableColumn id="1574" name="Στήλη1553"/>
    <tableColumn id="1575" name="Στήλη1554"/>
    <tableColumn id="1576" name="Στήλη1555"/>
    <tableColumn id="1577" name="Στήλη1556"/>
    <tableColumn id="1578" name="Στήλη1557"/>
    <tableColumn id="1579" name="Στήλη1558"/>
    <tableColumn id="1580" name="Στήλη1559"/>
    <tableColumn id="1581" name="Στήλη1560"/>
    <tableColumn id="1582" name="Στήλη1561"/>
    <tableColumn id="1583" name="Στήλη1562"/>
    <tableColumn id="1584" name="Στήλη1563"/>
    <tableColumn id="1585" name="Στήλη1564"/>
    <tableColumn id="1586" name="Στήλη1565"/>
    <tableColumn id="1587" name="Στήλη1566"/>
    <tableColumn id="1588" name="Στήλη1567"/>
    <tableColumn id="1589" name="Στήλη1568"/>
    <tableColumn id="1590" name="Στήλη1569"/>
    <tableColumn id="1591" name="Στήλη1570"/>
    <tableColumn id="1592" name="Στήλη1571"/>
    <tableColumn id="1593" name="Στήλη1572"/>
    <tableColumn id="1594" name="Στήλη1573"/>
    <tableColumn id="1595" name="Στήλη1574"/>
    <tableColumn id="1596" name="Στήλη1575"/>
    <tableColumn id="1597" name="Στήλη1576"/>
    <tableColumn id="1598" name="Στήλη1577"/>
    <tableColumn id="1599" name="Στήλη1578"/>
    <tableColumn id="1600" name="Στήλη1579"/>
    <tableColumn id="1601" name="Στήλη1580"/>
    <tableColumn id="1602" name="Στήλη1581"/>
    <tableColumn id="1603" name="Στήλη1582"/>
    <tableColumn id="1604" name="Στήλη1583"/>
    <tableColumn id="1605" name="Στήλη1584"/>
    <tableColumn id="1606" name="Στήλη1585"/>
    <tableColumn id="1607" name="Στήλη1586"/>
    <tableColumn id="1608" name="Στήλη1587"/>
    <tableColumn id="1609" name="Στήλη1588"/>
    <tableColumn id="1610" name="Στήλη1589"/>
    <tableColumn id="1611" name="Στήλη1590"/>
    <tableColumn id="1612" name="Στήλη1591"/>
    <tableColumn id="1613" name="Στήλη1592"/>
    <tableColumn id="1614" name="Στήλη1593"/>
    <tableColumn id="1615" name="Στήλη1594"/>
    <tableColumn id="1616" name="Στήλη1595"/>
    <tableColumn id="1617" name="Στήλη1596"/>
    <tableColumn id="1618" name="Στήλη1597"/>
    <tableColumn id="1619" name="Στήλη1598"/>
    <tableColumn id="1620" name="Στήλη1599"/>
    <tableColumn id="1621" name="Στήλη1600"/>
    <tableColumn id="1622" name="Στήλη1601"/>
    <tableColumn id="1623" name="Στήλη1602"/>
    <tableColumn id="1624" name="Στήλη1603"/>
    <tableColumn id="1625" name="Στήλη1604"/>
    <tableColumn id="1626" name="Στήλη1605"/>
    <tableColumn id="1627" name="Στήλη1606"/>
    <tableColumn id="1628" name="Στήλη1607"/>
    <tableColumn id="1629" name="Στήλη1608"/>
    <tableColumn id="1630" name="Στήλη1609"/>
    <tableColumn id="1631" name="Στήλη1610"/>
    <tableColumn id="1632" name="Στήλη1611"/>
    <tableColumn id="1633" name="Στήλη1612"/>
    <tableColumn id="1634" name="Στήλη1613"/>
    <tableColumn id="1635" name="Στήλη1614"/>
    <tableColumn id="1636" name="Στήλη1615"/>
    <tableColumn id="1637" name="Στήλη1616"/>
    <tableColumn id="1638" name="Στήλη1617"/>
    <tableColumn id="1639" name="Στήλη1618"/>
    <tableColumn id="1640" name="Στήλη1619"/>
    <tableColumn id="1641" name="Στήλη1620"/>
    <tableColumn id="1642" name="Στήλη1621"/>
    <tableColumn id="1643" name="Στήλη1622"/>
    <tableColumn id="1644" name="Στήλη1623"/>
    <tableColumn id="1645" name="Στήλη1624"/>
    <tableColumn id="1646" name="Στήλη1625"/>
    <tableColumn id="1647" name="Στήλη1626"/>
    <tableColumn id="1648" name="Στήλη1627"/>
    <tableColumn id="1649" name="Στήλη1628"/>
    <tableColumn id="1650" name="Στήλη1629"/>
    <tableColumn id="1651" name="Στήλη1630"/>
    <tableColumn id="1652" name="Στήλη1631"/>
    <tableColumn id="1653" name="Στήλη1632"/>
    <tableColumn id="1654" name="Στήλη1633"/>
    <tableColumn id="1655" name="Στήλη1634"/>
    <tableColumn id="1656" name="Στήλη1635"/>
    <tableColumn id="1657" name="Στήλη1636"/>
    <tableColumn id="1658" name="Στήλη1637"/>
    <tableColumn id="1659" name="Στήλη1638"/>
    <tableColumn id="1660" name="Στήλη1639"/>
    <tableColumn id="1661" name="Στήλη1640"/>
    <tableColumn id="1662" name="Στήλη1641"/>
    <tableColumn id="1663" name="Στήλη1642"/>
    <tableColumn id="1664" name="Στήλη1643"/>
    <tableColumn id="1665" name="Στήλη1644"/>
    <tableColumn id="1666" name="Στήλη1645"/>
    <tableColumn id="1667" name="Στήλη1646"/>
    <tableColumn id="1668" name="Στήλη1647"/>
    <tableColumn id="1669" name="Στήλη1648"/>
    <tableColumn id="1670" name="Στήλη1649"/>
    <tableColumn id="1671" name="Στήλη1650"/>
    <tableColumn id="1672" name="Στήλη1651"/>
    <tableColumn id="1673" name="Στήλη1652"/>
    <tableColumn id="1674" name="Στήλη1653"/>
    <tableColumn id="1675" name="Στήλη1654"/>
    <tableColumn id="1676" name="Στήλη1655"/>
    <tableColumn id="1677" name="Στήλη1656"/>
    <tableColumn id="1678" name="Στήλη1657"/>
    <tableColumn id="1679" name="Στήλη1658"/>
    <tableColumn id="1680" name="Στήλη1659"/>
    <tableColumn id="1681" name="Στήλη1660"/>
    <tableColumn id="1682" name="Στήλη1661"/>
    <tableColumn id="1683" name="Στήλη1662"/>
    <tableColumn id="1684" name="Στήλη1663"/>
    <tableColumn id="1685" name="Στήλη1664"/>
    <tableColumn id="1686" name="Στήλη1665"/>
    <tableColumn id="1687" name="Στήλη1666"/>
    <tableColumn id="1688" name="Στήλη1667"/>
    <tableColumn id="1689" name="Στήλη1668"/>
    <tableColumn id="1690" name="Στήλη1669"/>
    <tableColumn id="1691" name="Στήλη1670"/>
    <tableColumn id="1692" name="Στήλη1671"/>
    <tableColumn id="1693" name="Στήλη1672"/>
    <tableColumn id="1694" name="Στήλη1673"/>
    <tableColumn id="1695" name="Στήλη1674"/>
    <tableColumn id="1696" name="Στήλη1675"/>
    <tableColumn id="1697" name="Στήλη1676"/>
    <tableColumn id="1698" name="Στήλη1677"/>
    <tableColumn id="1699" name="Στήλη1678"/>
    <tableColumn id="1700" name="Στήλη1679"/>
    <tableColumn id="1701" name="Στήλη1680"/>
    <tableColumn id="1702" name="Στήλη1681"/>
    <tableColumn id="1703" name="Στήλη1682"/>
    <tableColumn id="1704" name="Στήλη1683"/>
    <tableColumn id="1705" name="Στήλη1684"/>
    <tableColumn id="1706" name="Στήλη1685"/>
    <tableColumn id="1707" name="Στήλη1686"/>
    <tableColumn id="1708" name="Στήλη1687"/>
    <tableColumn id="1709" name="Στήλη1688"/>
    <tableColumn id="1710" name="Στήλη1689"/>
    <tableColumn id="1711" name="Στήλη1690"/>
    <tableColumn id="1712" name="Στήλη1691"/>
    <tableColumn id="1713" name="Στήλη1692"/>
    <tableColumn id="1714" name="Στήλη1693"/>
    <tableColumn id="1715" name="Στήλη1694"/>
    <tableColumn id="1716" name="Στήλη1695"/>
    <tableColumn id="1717" name="Στήλη1696"/>
    <tableColumn id="1718" name="Στήλη1697"/>
    <tableColumn id="1719" name="Στήλη1698"/>
    <tableColumn id="1720" name="Στήλη1699"/>
    <tableColumn id="1721" name="Στήλη1700"/>
    <tableColumn id="1722" name="Στήλη1701"/>
    <tableColumn id="1723" name="Στήλη1702"/>
    <tableColumn id="1724" name="Στήλη1703"/>
    <tableColumn id="1725" name="Στήλη1704"/>
    <tableColumn id="1726" name="Στήλη1705"/>
    <tableColumn id="1727" name="Στήλη1706"/>
    <tableColumn id="1728" name="Στήλη1707"/>
    <tableColumn id="1729" name="Στήλη1708"/>
    <tableColumn id="1730" name="Στήλη1709"/>
    <tableColumn id="1731" name="Στήλη1710"/>
    <tableColumn id="1732" name="Στήλη1711"/>
    <tableColumn id="1733" name="Στήλη1712"/>
    <tableColumn id="1734" name="Στήλη1713"/>
    <tableColumn id="1735" name="Στήλη1714"/>
    <tableColumn id="1736" name="Στήλη1715"/>
    <tableColumn id="1737" name="Στήλη1716"/>
    <tableColumn id="1738" name="Στήλη1717"/>
    <tableColumn id="1739" name="Στήλη1718"/>
    <tableColumn id="1740" name="Στήλη1719"/>
    <tableColumn id="1741" name="Στήλη1720"/>
    <tableColumn id="1742" name="Στήλη1721"/>
    <tableColumn id="1743" name="Στήλη1722"/>
    <tableColumn id="1744" name="Στήλη1723"/>
    <tableColumn id="1745" name="Στήλη1724"/>
    <tableColumn id="1746" name="Στήλη1725"/>
    <tableColumn id="1747" name="Στήλη1726"/>
    <tableColumn id="1748" name="Στήλη1727"/>
    <tableColumn id="1749" name="Στήλη1728"/>
    <tableColumn id="1750" name="Στήλη1729"/>
    <tableColumn id="1751" name="Στήλη1730"/>
    <tableColumn id="1752" name="Στήλη1731"/>
    <tableColumn id="1753" name="Στήλη1732"/>
    <tableColumn id="1754" name="Στήλη1733"/>
    <tableColumn id="1755" name="Στήλη1734"/>
    <tableColumn id="1756" name="Στήλη1735"/>
    <tableColumn id="1757" name="Στήλη1736"/>
    <tableColumn id="1758" name="Στήλη1737"/>
    <tableColumn id="1759" name="Στήλη1738"/>
    <tableColumn id="1760" name="Στήλη1739"/>
    <tableColumn id="1761" name="Στήλη1740"/>
    <tableColumn id="1762" name="Στήλη1741"/>
    <tableColumn id="1763" name="Στήλη1742"/>
    <tableColumn id="1764" name="Στήλη1743"/>
    <tableColumn id="1765" name="Στήλη1744"/>
    <tableColumn id="1766" name="Στήλη1745"/>
    <tableColumn id="1767" name="Στήλη1746"/>
    <tableColumn id="1768" name="Στήλη1747"/>
    <tableColumn id="1769" name="Στήλη1748"/>
    <tableColumn id="1770" name="Στήλη1749"/>
    <tableColumn id="1771" name="Στήλη1750"/>
    <tableColumn id="1772" name="Στήλη1751"/>
    <tableColumn id="1773" name="Στήλη1752"/>
    <tableColumn id="1774" name="Στήλη1753"/>
    <tableColumn id="1775" name="Στήλη1754"/>
    <tableColumn id="1776" name="Στήλη1755"/>
    <tableColumn id="1777" name="Στήλη1756"/>
    <tableColumn id="1778" name="Στήλη1757"/>
    <tableColumn id="1779" name="Στήλη1758"/>
    <tableColumn id="1780" name="Στήλη1759"/>
    <tableColumn id="1781" name="Στήλη1760"/>
    <tableColumn id="1782" name="Στήλη1761"/>
    <tableColumn id="1783" name="Στήλη1762"/>
    <tableColumn id="1784" name="Στήλη1763"/>
    <tableColumn id="1785" name="Στήλη1764"/>
    <tableColumn id="1786" name="Στήλη1765"/>
    <tableColumn id="1787" name="Στήλη1766"/>
    <tableColumn id="1788" name="Στήλη1767"/>
    <tableColumn id="1789" name="Στήλη1768"/>
    <tableColumn id="1790" name="Στήλη1769"/>
    <tableColumn id="1791" name="Στήλη1770"/>
    <tableColumn id="1792" name="Στήλη1771"/>
    <tableColumn id="1793" name="Στήλη1772"/>
    <tableColumn id="1794" name="Στήλη1773"/>
    <tableColumn id="1795" name="Στήλη1774"/>
    <tableColumn id="1796" name="Στήλη1775"/>
    <tableColumn id="1797" name="Στήλη1776"/>
    <tableColumn id="1798" name="Στήλη1777"/>
    <tableColumn id="1799" name="Στήλη1778"/>
    <tableColumn id="1800" name="Στήλη1779"/>
    <tableColumn id="1801" name="Στήλη1780"/>
    <tableColumn id="1802" name="Στήλη1781"/>
    <tableColumn id="1803" name="Στήλη1782"/>
    <tableColumn id="1804" name="Στήλη1783"/>
    <tableColumn id="1805" name="Στήλη1784"/>
    <tableColumn id="1806" name="Στήλη1785"/>
    <tableColumn id="1807" name="Στήλη1786"/>
    <tableColumn id="1808" name="Στήλη1787"/>
    <tableColumn id="1809" name="Στήλη1788"/>
    <tableColumn id="1810" name="Στήλη1789"/>
    <tableColumn id="1811" name="Στήλη1790"/>
    <tableColumn id="1812" name="Στήλη1791"/>
    <tableColumn id="1813" name="Στήλη1792"/>
    <tableColumn id="1814" name="Στήλη1793"/>
    <tableColumn id="1815" name="Στήλη1794"/>
    <tableColumn id="1816" name="Στήλη1795"/>
    <tableColumn id="1817" name="Στήλη1796"/>
    <tableColumn id="1818" name="Στήλη1797"/>
    <tableColumn id="1819" name="Στήλη1798"/>
    <tableColumn id="1820" name="Στήλη1799"/>
    <tableColumn id="1821" name="Στήλη1800"/>
    <tableColumn id="1822" name="Στήλη1801"/>
    <tableColumn id="1823" name="Στήλη1802"/>
    <tableColumn id="1824" name="Στήλη1803"/>
    <tableColumn id="1825" name="Στήλη1804"/>
    <tableColumn id="1826" name="Στήλη1805"/>
    <tableColumn id="1827" name="Στήλη1806"/>
    <tableColumn id="1828" name="Στήλη1807"/>
    <tableColumn id="1829" name="Στήλη1808"/>
    <tableColumn id="1830" name="Στήλη1809"/>
    <tableColumn id="1831" name="Στήλη1810"/>
    <tableColumn id="1832" name="Στήλη1811"/>
    <tableColumn id="1833" name="Στήλη1812"/>
    <tableColumn id="1834" name="Στήλη1813"/>
    <tableColumn id="1835" name="Στήλη1814"/>
    <tableColumn id="1836" name="Στήλη1815"/>
    <tableColumn id="1837" name="Στήλη1816"/>
    <tableColumn id="1838" name="Στήλη1817"/>
    <tableColumn id="1839" name="Στήλη1818"/>
    <tableColumn id="1840" name="Στήλη1819"/>
    <tableColumn id="1841" name="Στήλη1820"/>
    <tableColumn id="1842" name="Στήλη1821"/>
    <tableColumn id="1843" name="Στήλη1822"/>
    <tableColumn id="1844" name="Στήλη1823"/>
    <tableColumn id="1845" name="Στήλη1824"/>
    <tableColumn id="1846" name="Στήλη1825"/>
    <tableColumn id="1847" name="Στήλη1826"/>
    <tableColumn id="1848" name="Στήλη1827"/>
    <tableColumn id="1849" name="Στήλη1828"/>
    <tableColumn id="1850" name="Στήλη1829"/>
    <tableColumn id="1851" name="Στήλη1830"/>
    <tableColumn id="1852" name="Στήλη1831"/>
    <tableColumn id="1853" name="Στήλη1832"/>
    <tableColumn id="1854" name="Στήλη1833"/>
    <tableColumn id="1855" name="Στήλη1834"/>
    <tableColumn id="1856" name="Στήλη1835"/>
    <tableColumn id="1857" name="Στήλη1836"/>
    <tableColumn id="1858" name="Στήλη1837"/>
    <tableColumn id="1859" name="Στήλη1838"/>
    <tableColumn id="1860" name="Στήλη1839"/>
    <tableColumn id="1861" name="Στήλη1840"/>
    <tableColumn id="1862" name="Στήλη1841"/>
    <tableColumn id="1863" name="Στήλη1842"/>
    <tableColumn id="1864" name="Στήλη1843"/>
    <tableColumn id="1865" name="Στήλη1844"/>
    <tableColumn id="1866" name="Στήλη1845"/>
    <tableColumn id="1867" name="Στήλη1846"/>
    <tableColumn id="1868" name="Στήλη1847"/>
    <tableColumn id="1869" name="Στήλη1848"/>
    <tableColumn id="1870" name="Στήλη1849"/>
    <tableColumn id="1871" name="Στήλη1850"/>
    <tableColumn id="1872" name="Στήλη1851"/>
    <tableColumn id="1873" name="Στήλη1852"/>
    <tableColumn id="1874" name="Στήλη1853"/>
    <tableColumn id="1875" name="Στήλη1854"/>
    <tableColumn id="1876" name="Στήλη1855"/>
    <tableColumn id="1877" name="Στήλη1856"/>
    <tableColumn id="1878" name="Στήλη1857"/>
    <tableColumn id="1879" name="Στήλη1858"/>
    <tableColumn id="1880" name="Στήλη1859"/>
    <tableColumn id="1881" name="Στήλη1860"/>
    <tableColumn id="1882" name="Στήλη1861"/>
    <tableColumn id="1883" name="Στήλη1862"/>
    <tableColumn id="1884" name="Στήλη1863"/>
    <tableColumn id="1885" name="Στήλη1864"/>
    <tableColumn id="1886" name="Στήλη1865"/>
    <tableColumn id="1887" name="Στήλη1866"/>
    <tableColumn id="1888" name="Στήλη1867"/>
    <tableColumn id="1889" name="Στήλη1868"/>
    <tableColumn id="1890" name="Στήλη1869"/>
    <tableColumn id="1891" name="Στήλη1870"/>
    <tableColumn id="1892" name="Στήλη1871"/>
    <tableColumn id="1893" name="Στήλη1872"/>
    <tableColumn id="1894" name="Στήλη1873"/>
    <tableColumn id="1895" name="Στήλη1874"/>
    <tableColumn id="1896" name="Στήλη1875"/>
    <tableColumn id="1897" name="Στήλη1876"/>
    <tableColumn id="1898" name="Στήλη1877"/>
    <tableColumn id="1899" name="Στήλη1878"/>
    <tableColumn id="1900" name="Στήλη1879"/>
    <tableColumn id="1901" name="Στήλη1880"/>
    <tableColumn id="1902" name="Στήλη1881"/>
    <tableColumn id="1903" name="Στήλη1882"/>
    <tableColumn id="1904" name="Στήλη1883"/>
    <tableColumn id="1905" name="Στήλη1884"/>
    <tableColumn id="1906" name="Στήλη1885"/>
    <tableColumn id="1907" name="Στήλη1886"/>
    <tableColumn id="1908" name="Στήλη1887"/>
    <tableColumn id="1909" name="Στήλη1888"/>
    <tableColumn id="1910" name="Στήλη1889"/>
    <tableColumn id="1911" name="Στήλη1890"/>
    <tableColumn id="1912" name="Στήλη1891"/>
    <tableColumn id="1913" name="Στήλη1892"/>
    <tableColumn id="1914" name="Στήλη1893"/>
    <tableColumn id="1915" name="Στήλη1894"/>
    <tableColumn id="1916" name="Στήλη1895"/>
    <tableColumn id="1917" name="Στήλη1896"/>
    <tableColumn id="1918" name="Στήλη1897"/>
    <tableColumn id="1919" name="Στήλη1898"/>
    <tableColumn id="1920" name="Στήλη1899"/>
    <tableColumn id="1921" name="Στήλη1900"/>
    <tableColumn id="1922" name="Στήλη1901"/>
    <tableColumn id="1923" name="Στήλη1902"/>
    <tableColumn id="1924" name="Στήλη1903"/>
    <tableColumn id="1925" name="Στήλη1904"/>
    <tableColumn id="1926" name="Στήλη1905"/>
    <tableColumn id="1927" name="Στήλη1906"/>
    <tableColumn id="1928" name="Στήλη1907"/>
    <tableColumn id="1929" name="Στήλη1908"/>
    <tableColumn id="1930" name="Στήλη1909"/>
    <tableColumn id="1931" name="Στήλη1910"/>
    <tableColumn id="1932" name="Στήλη1911"/>
    <tableColumn id="1933" name="Στήλη1912"/>
    <tableColumn id="1934" name="Στήλη1913"/>
    <tableColumn id="1935" name="Στήλη1914"/>
    <tableColumn id="1936" name="Στήλη1915"/>
    <tableColumn id="1937" name="Στήλη1916"/>
    <tableColumn id="1938" name="Στήλη1917"/>
    <tableColumn id="1939" name="Στήλη1918"/>
    <tableColumn id="1940" name="Στήλη1919"/>
    <tableColumn id="1941" name="Στήλη1920"/>
    <tableColumn id="1942" name="Στήλη1921"/>
    <tableColumn id="1943" name="Στήλη1922"/>
    <tableColumn id="1944" name="Στήλη1923"/>
    <tableColumn id="1945" name="Στήλη1924"/>
    <tableColumn id="1946" name="Στήλη1925"/>
    <tableColumn id="1947" name="Στήλη1926"/>
    <tableColumn id="1948" name="Στήλη1927"/>
    <tableColumn id="1949" name="Στήλη1928"/>
    <tableColumn id="1950" name="Στήλη1929"/>
    <tableColumn id="1951" name="Στήλη1930"/>
    <tableColumn id="1952" name="Στήλη1931"/>
    <tableColumn id="1953" name="Στήλη1932"/>
    <tableColumn id="1954" name="Στήλη1933"/>
    <tableColumn id="1955" name="Στήλη1934"/>
    <tableColumn id="1956" name="Στήλη1935"/>
    <tableColumn id="1957" name="Στήλη1936"/>
    <tableColumn id="1958" name="Στήλη1937"/>
    <tableColumn id="1959" name="Στήλη1938"/>
    <tableColumn id="1960" name="Στήλη1939"/>
    <tableColumn id="1961" name="Στήλη1940"/>
    <tableColumn id="1962" name="Στήλη1941"/>
    <tableColumn id="1963" name="Στήλη1942"/>
    <tableColumn id="1964" name="Στήλη1943"/>
    <tableColumn id="1965" name="Στήλη1944"/>
    <tableColumn id="1966" name="Στήλη1945"/>
    <tableColumn id="1967" name="Στήλη1946"/>
    <tableColumn id="1968" name="Στήλη1947"/>
    <tableColumn id="1969" name="Στήλη1948"/>
    <tableColumn id="1970" name="Στήλη1949"/>
    <tableColumn id="1971" name="Στήλη1950"/>
    <tableColumn id="1972" name="Στήλη1951"/>
    <tableColumn id="1973" name="Στήλη1952"/>
    <tableColumn id="1974" name="Στήλη1953"/>
    <tableColumn id="1975" name="Στήλη1954"/>
    <tableColumn id="1976" name="Στήλη1955"/>
    <tableColumn id="1977" name="Στήλη1956"/>
    <tableColumn id="1978" name="Στήλη1957"/>
    <tableColumn id="1979" name="Στήλη1958"/>
    <tableColumn id="1980" name="Στήλη1959"/>
    <tableColumn id="1981" name="Στήλη1960"/>
    <tableColumn id="1982" name="Στήλη1961"/>
    <tableColumn id="1983" name="Στήλη1962"/>
    <tableColumn id="1984" name="Στήλη1963"/>
    <tableColumn id="1985" name="Στήλη1964"/>
    <tableColumn id="1986" name="Στήλη1965"/>
    <tableColumn id="1987" name="Στήλη1966"/>
    <tableColumn id="1988" name="Στήλη1967"/>
    <tableColumn id="1989" name="Στήλη1968"/>
    <tableColumn id="1990" name="Στήλη1969"/>
    <tableColumn id="1991" name="Στήλη1970"/>
    <tableColumn id="1992" name="Στήλη1971"/>
    <tableColumn id="1993" name="Στήλη1972"/>
    <tableColumn id="1994" name="Στήλη1973"/>
    <tableColumn id="1995" name="Στήλη1974"/>
    <tableColumn id="1996" name="Στήλη1975"/>
    <tableColumn id="1997" name="Στήλη1976"/>
    <tableColumn id="1998" name="Στήλη1977"/>
    <tableColumn id="1999" name="Στήλη1978"/>
    <tableColumn id="2000" name="Στήλη1979"/>
    <tableColumn id="2001" name="Στήλη1980"/>
    <tableColumn id="2002" name="Στήλη1981"/>
    <tableColumn id="2003" name="Στήλη1982"/>
    <tableColumn id="2004" name="Στήλη1983"/>
    <tableColumn id="2005" name="Στήλη1984"/>
    <tableColumn id="2006" name="Στήλη1985"/>
    <tableColumn id="2007" name="Στήλη1986"/>
    <tableColumn id="2008" name="Στήλη1987"/>
    <tableColumn id="2009" name="Στήλη1988"/>
    <tableColumn id="2010" name="Στήλη1989"/>
    <tableColumn id="2011" name="Στήλη1990"/>
    <tableColumn id="2012" name="Στήλη1991"/>
    <tableColumn id="2013" name="Στήλη1992"/>
    <tableColumn id="2014" name="Στήλη1993"/>
    <tableColumn id="2015" name="Στήλη1994"/>
    <tableColumn id="2016" name="Στήλη1995"/>
    <tableColumn id="2017" name="Στήλη1996"/>
    <tableColumn id="2018" name="Στήλη1997"/>
    <tableColumn id="2019" name="Στήλη1998"/>
    <tableColumn id="2020" name="Στήλη1999"/>
    <tableColumn id="2021" name="Στήλη2000"/>
    <tableColumn id="2022" name="Στήλη2001"/>
    <tableColumn id="2023" name="Στήλη2002"/>
    <tableColumn id="2024" name="Στήλη2003"/>
    <tableColumn id="2025" name="Στήλη2004"/>
    <tableColumn id="2026" name="Στήλη2005"/>
    <tableColumn id="2027" name="Στήλη2006"/>
    <tableColumn id="2028" name="Στήλη2007"/>
    <tableColumn id="2029" name="Στήλη2008"/>
    <tableColumn id="2030" name="Στήλη2009"/>
    <tableColumn id="2031" name="Στήλη2010"/>
    <tableColumn id="2032" name="Στήλη2011"/>
    <tableColumn id="2033" name="Στήλη2012"/>
    <tableColumn id="2034" name="Στήλη2013"/>
    <tableColumn id="2035" name="Στήλη2014"/>
    <tableColumn id="2036" name="Στήλη2015"/>
    <tableColumn id="2037" name="Στήλη2016"/>
    <tableColumn id="2038" name="Στήλη2017"/>
    <tableColumn id="2039" name="Στήλη2018"/>
    <tableColumn id="2040" name="Στήλη2019"/>
    <tableColumn id="2041" name="Στήλη2020"/>
    <tableColumn id="2042" name="Στήλη2021"/>
    <tableColumn id="2043" name="Στήλη2022"/>
    <tableColumn id="2044" name="Στήλη2023"/>
    <tableColumn id="2045" name="Στήλη2024"/>
    <tableColumn id="2046" name="Στήλη2025"/>
    <tableColumn id="2047" name="Στήλη2026"/>
    <tableColumn id="2048" name="Στήλη2027"/>
    <tableColumn id="2049" name="Στήλη2028"/>
    <tableColumn id="2050" name="Στήλη2029"/>
    <tableColumn id="2051" name="Στήλη2030"/>
    <tableColumn id="2052" name="Στήλη2031"/>
    <tableColumn id="2053" name="Στήλη2032"/>
    <tableColumn id="2054" name="Στήλη2033"/>
    <tableColumn id="2055" name="Στήλη2034"/>
    <tableColumn id="2056" name="Στήλη2035"/>
    <tableColumn id="2057" name="Στήλη2036"/>
    <tableColumn id="2058" name="Στήλη2037"/>
    <tableColumn id="2059" name="Στήλη2038"/>
    <tableColumn id="2060" name="Στήλη2039"/>
    <tableColumn id="2061" name="Στήλη2040"/>
    <tableColumn id="2062" name="Στήλη2041"/>
    <tableColumn id="2063" name="Στήλη2042"/>
    <tableColumn id="2064" name="Στήλη2043"/>
    <tableColumn id="2065" name="Στήλη2044"/>
    <tableColumn id="2066" name="Στήλη2045"/>
    <tableColumn id="2067" name="Στήλη2046"/>
    <tableColumn id="2068" name="Στήλη2047"/>
    <tableColumn id="2069" name="Στήλη2048"/>
    <tableColumn id="2070" name="Στήλη2049"/>
    <tableColumn id="2071" name="Στήλη2050"/>
    <tableColumn id="2072" name="Στήλη2051"/>
    <tableColumn id="2073" name="Στήλη2052"/>
    <tableColumn id="2074" name="Στήλη2053"/>
    <tableColumn id="2075" name="Στήλη2054"/>
    <tableColumn id="2076" name="Στήλη2055"/>
    <tableColumn id="2077" name="Στήλη2056"/>
    <tableColumn id="2078" name="Στήλη2057"/>
    <tableColumn id="2079" name="Στήλη2058"/>
    <tableColumn id="2080" name="Στήλη2059"/>
    <tableColumn id="2081" name="Στήλη2060"/>
    <tableColumn id="2082" name="Στήλη2061"/>
    <tableColumn id="2083" name="Στήλη2062"/>
    <tableColumn id="2084" name="Στήλη2063"/>
    <tableColumn id="2085" name="Στήλη2064"/>
    <tableColumn id="2086" name="Στήλη2065"/>
    <tableColumn id="2087" name="Στήλη2066"/>
    <tableColumn id="2088" name="Στήλη2067"/>
    <tableColumn id="2089" name="Στήλη2068"/>
    <tableColumn id="2090" name="Στήλη2069"/>
    <tableColumn id="2091" name="Στήλη2070"/>
    <tableColumn id="2092" name="Στήλη2071"/>
    <tableColumn id="2093" name="Στήλη2072"/>
    <tableColumn id="2094" name="Στήλη2073"/>
    <tableColumn id="2095" name="Στήλη2074"/>
    <tableColumn id="2096" name="Στήλη2075"/>
    <tableColumn id="2097" name="Στήλη2076"/>
    <tableColumn id="2098" name="Στήλη2077"/>
    <tableColumn id="2099" name="Στήλη2078"/>
    <tableColumn id="2100" name="Στήλη2079"/>
    <tableColumn id="2101" name="Στήλη2080"/>
    <tableColumn id="2102" name="Στήλη2081"/>
    <tableColumn id="2103" name="Στήλη2082"/>
    <tableColumn id="2104" name="Στήλη2083"/>
    <tableColumn id="2105" name="Στήλη2084"/>
    <tableColumn id="2106" name="Στήλη2085"/>
    <tableColumn id="2107" name="Στήλη2086"/>
    <tableColumn id="2108" name="Στήλη2087"/>
    <tableColumn id="2109" name="Στήλη2088"/>
    <tableColumn id="2110" name="Στήλη2089"/>
    <tableColumn id="2111" name="Στήλη2090"/>
    <tableColumn id="2112" name="Στήλη2091"/>
    <tableColumn id="2113" name="Στήλη2092"/>
    <tableColumn id="2114" name="Στήλη2093"/>
    <tableColumn id="2115" name="Στήλη2094"/>
    <tableColumn id="2116" name="Στήλη2095"/>
    <tableColumn id="2117" name="Στήλη2096"/>
    <tableColumn id="2118" name="Στήλη2097"/>
    <tableColumn id="2119" name="Στήλη2098"/>
    <tableColumn id="2120" name="Στήλη2099"/>
    <tableColumn id="2121" name="Στήλη2100"/>
    <tableColumn id="2122" name="Στήλη2101"/>
    <tableColumn id="2123" name="Στήλη2102"/>
    <tableColumn id="2124" name="Στήλη2103"/>
    <tableColumn id="2125" name="Στήλη2104"/>
    <tableColumn id="2126" name="Στήλη2105"/>
    <tableColumn id="2127" name="Στήλη2106"/>
    <tableColumn id="2128" name="Στήλη2107"/>
    <tableColumn id="2129" name="Στήλη2108"/>
    <tableColumn id="2130" name="Στήλη2109"/>
    <tableColumn id="2131" name="Στήλη2110"/>
    <tableColumn id="2132" name="Στήλη2111"/>
    <tableColumn id="2133" name="Στήλη2112"/>
    <tableColumn id="2134" name="Στήλη2113"/>
    <tableColumn id="2135" name="Στήλη2114"/>
    <tableColumn id="2136" name="Στήλη2115"/>
    <tableColumn id="2137" name="Στήλη2116"/>
    <tableColumn id="2138" name="Στήλη2117"/>
    <tableColumn id="2139" name="Στήλη2118"/>
    <tableColumn id="2140" name="Στήλη2119"/>
    <tableColumn id="2141" name="Στήλη2120"/>
    <tableColumn id="2142" name="Στήλη2121"/>
    <tableColumn id="2143" name="Στήλη2122"/>
    <tableColumn id="2144" name="Στήλη2123"/>
    <tableColumn id="2145" name="Στήλη2124"/>
    <tableColumn id="2146" name="Στήλη2125"/>
    <tableColumn id="2147" name="Στήλη2126"/>
    <tableColumn id="2148" name="Στήλη2127"/>
    <tableColumn id="2149" name="Στήλη2128"/>
    <tableColumn id="2150" name="Στήλη2129"/>
    <tableColumn id="2151" name="Στήλη2130"/>
    <tableColumn id="2152" name="Στήλη2131"/>
    <tableColumn id="2153" name="Στήλη2132"/>
    <tableColumn id="2154" name="Στήλη2133"/>
    <tableColumn id="2155" name="Στήλη2134"/>
    <tableColumn id="2156" name="Στήλη2135"/>
    <tableColumn id="2157" name="Στήλη2136"/>
    <tableColumn id="2158" name="Στήλη2137"/>
    <tableColumn id="2159" name="Στήλη2138"/>
    <tableColumn id="2160" name="Στήλη2139"/>
    <tableColumn id="2161" name="Στήλη2140"/>
    <tableColumn id="2162" name="Στήλη2141"/>
    <tableColumn id="2163" name="Στήλη2142"/>
    <tableColumn id="2164" name="Στήλη2143"/>
    <tableColumn id="2165" name="Στήλη2144"/>
    <tableColumn id="2166" name="Στήλη2145"/>
    <tableColumn id="2167" name="Στήλη2146"/>
    <tableColumn id="2168" name="Στήλη2147"/>
    <tableColumn id="2169" name="Στήλη2148"/>
    <tableColumn id="2170" name="Στήλη2149"/>
    <tableColumn id="2171" name="Στήλη2150"/>
    <tableColumn id="2172" name="Στήλη2151"/>
    <tableColumn id="2173" name="Στήλη2152"/>
    <tableColumn id="2174" name="Στήλη2153"/>
    <tableColumn id="2175" name="Στήλη2154"/>
    <tableColumn id="2176" name="Στήλη2155"/>
    <tableColumn id="2177" name="Στήλη2156"/>
    <tableColumn id="2178" name="Στήλη2157"/>
    <tableColumn id="2179" name="Στήλη2158"/>
    <tableColumn id="2180" name="Στήλη2159"/>
    <tableColumn id="2181" name="Στήλη2160"/>
    <tableColumn id="2182" name="Στήλη2161"/>
    <tableColumn id="2183" name="Στήλη2162"/>
    <tableColumn id="2184" name="Στήλη2163"/>
    <tableColumn id="2185" name="Στήλη2164"/>
    <tableColumn id="2186" name="Στήλη2165"/>
    <tableColumn id="2187" name="Στήλη2166"/>
    <tableColumn id="2188" name="Στήλη2167"/>
    <tableColumn id="2189" name="Στήλη2168"/>
    <tableColumn id="2190" name="Στήλη2169"/>
    <tableColumn id="2191" name="Στήλη2170"/>
    <tableColumn id="2192" name="Στήλη2171"/>
    <tableColumn id="2193" name="Στήλη2172"/>
    <tableColumn id="2194" name="Στήλη2173"/>
    <tableColumn id="2195" name="Στήλη2174"/>
    <tableColumn id="2196" name="Στήλη2175"/>
    <tableColumn id="2197" name="Στήλη2176"/>
    <tableColumn id="2198" name="Στήλη2177"/>
    <tableColumn id="2199" name="Στήλη2178"/>
    <tableColumn id="2200" name="Στήλη2179"/>
    <tableColumn id="2201" name="Στήλη2180"/>
    <tableColumn id="2202" name="Στήλη2181"/>
    <tableColumn id="2203" name="Στήλη2182"/>
    <tableColumn id="2204" name="Στήλη2183"/>
    <tableColumn id="2205" name="Στήλη2184"/>
    <tableColumn id="2206" name="Στήλη2185"/>
    <tableColumn id="2207" name="Στήλη2186"/>
    <tableColumn id="2208" name="Στήλη2187"/>
    <tableColumn id="2209" name="Στήλη2188"/>
    <tableColumn id="2210" name="Στήλη2189"/>
    <tableColumn id="2211" name="Στήλη2190"/>
    <tableColumn id="2212" name="Στήλη2191"/>
    <tableColumn id="2213" name="Στήλη2192"/>
    <tableColumn id="2214" name="Στήλη2193"/>
    <tableColumn id="2215" name="Στήλη2194"/>
    <tableColumn id="2216" name="Στήλη2195"/>
    <tableColumn id="2217" name="Στήλη2196"/>
    <tableColumn id="2218" name="Στήλη2197"/>
    <tableColumn id="2219" name="Στήλη2198"/>
    <tableColumn id="2220" name="Στήλη2199"/>
    <tableColumn id="2221" name="Στήλη2200"/>
    <tableColumn id="2222" name="Στήλη2201"/>
    <tableColumn id="2223" name="Στήλη2202"/>
    <tableColumn id="2224" name="Στήλη2203"/>
    <tableColumn id="2225" name="Στήλη2204"/>
    <tableColumn id="2226" name="Στήλη2205"/>
    <tableColumn id="2227" name="Στήλη2206"/>
    <tableColumn id="2228" name="Στήλη2207"/>
    <tableColumn id="2229" name="Στήλη2208"/>
    <tableColumn id="2230" name="Στήλη2209"/>
    <tableColumn id="2231" name="Στήλη2210"/>
    <tableColumn id="2232" name="Στήλη2211"/>
    <tableColumn id="2233" name="Στήλη2212"/>
    <tableColumn id="2234" name="Στήλη2213"/>
    <tableColumn id="2235" name="Στήλη2214"/>
    <tableColumn id="2236" name="Στήλη2215"/>
    <tableColumn id="2237" name="Στήλη2216"/>
    <tableColumn id="2238" name="Στήλη2217"/>
    <tableColumn id="2239" name="Στήλη2218"/>
    <tableColumn id="2240" name="Στήλη2219"/>
    <tableColumn id="2241" name="Στήλη2220"/>
    <tableColumn id="2242" name="Στήλη2221"/>
    <tableColumn id="2243" name="Στήλη2222"/>
    <tableColumn id="2244" name="Στήλη2223"/>
    <tableColumn id="2245" name="Στήλη2224"/>
    <tableColumn id="2246" name="Στήλη2225"/>
    <tableColumn id="2247" name="Στήλη2226"/>
    <tableColumn id="2248" name="Στήλη2227"/>
    <tableColumn id="2249" name="Στήλη2228"/>
    <tableColumn id="2250" name="Στήλη2229"/>
    <tableColumn id="2251" name="Στήλη2230"/>
    <tableColumn id="2252" name="Στήλη2231"/>
    <tableColumn id="2253" name="Στήλη2232"/>
    <tableColumn id="2254" name="Στήλη2233"/>
    <tableColumn id="2255" name="Στήλη2234"/>
    <tableColumn id="2256" name="Στήλη2235"/>
    <tableColumn id="2257" name="Στήλη2236"/>
    <tableColumn id="2258" name="Στήλη2237"/>
    <tableColumn id="2259" name="Στήλη2238"/>
    <tableColumn id="2260" name="Στήλη2239"/>
    <tableColumn id="2261" name="Στήλη2240"/>
    <tableColumn id="2262" name="Στήλη2241"/>
    <tableColumn id="2263" name="Στήλη2242"/>
    <tableColumn id="2264" name="Στήλη2243"/>
    <tableColumn id="2265" name="Στήλη2244"/>
    <tableColumn id="2266" name="Στήλη2245"/>
    <tableColumn id="2267" name="Στήλη2246"/>
    <tableColumn id="2268" name="Στήλη2247"/>
    <tableColumn id="2269" name="Στήλη2248"/>
    <tableColumn id="2270" name="Στήλη2249"/>
    <tableColumn id="2271" name="Στήλη2250"/>
    <tableColumn id="2272" name="Στήλη2251"/>
    <tableColumn id="2273" name="Στήλη2252"/>
    <tableColumn id="2274" name="Στήλη2253"/>
    <tableColumn id="2275" name="Στήλη2254"/>
    <tableColumn id="2276" name="Στήλη2255"/>
    <tableColumn id="2277" name="Στήλη2256"/>
    <tableColumn id="2278" name="Στήλη2257"/>
    <tableColumn id="2279" name="Στήλη2258"/>
    <tableColumn id="2280" name="Στήλη2259"/>
    <tableColumn id="2281" name="Στήλη2260"/>
    <tableColumn id="2282" name="Στήλη2261"/>
    <tableColumn id="2283" name="Στήλη2262"/>
    <tableColumn id="2284" name="Στήλη2263"/>
    <tableColumn id="2285" name="Στήλη2264"/>
    <tableColumn id="2286" name="Στήλη2265"/>
    <tableColumn id="2287" name="Στήλη2266"/>
    <tableColumn id="2288" name="Στήλη2267"/>
    <tableColumn id="2289" name="Στήλη2268"/>
    <tableColumn id="2290" name="Στήλη2269"/>
    <tableColumn id="2291" name="Στήλη2270"/>
    <tableColumn id="2292" name="Στήλη2271"/>
    <tableColumn id="2293" name="Στήλη2272"/>
    <tableColumn id="2294" name="Στήλη2273"/>
    <tableColumn id="2295" name="Στήλη2274"/>
    <tableColumn id="2296" name="Στήλη2275"/>
    <tableColumn id="2297" name="Στήλη2276"/>
    <tableColumn id="2298" name="Στήλη2277"/>
    <tableColumn id="2299" name="Στήλη2278"/>
    <tableColumn id="2300" name="Στήλη2279"/>
    <tableColumn id="2301" name="Στήλη2280"/>
    <tableColumn id="2302" name="Στήλη2281"/>
    <tableColumn id="2303" name="Στήλη2282"/>
    <tableColumn id="2304" name="Στήλη2283"/>
    <tableColumn id="2305" name="Στήλη2284"/>
    <tableColumn id="2306" name="Στήλη2285"/>
    <tableColumn id="2307" name="Στήλη2286"/>
    <tableColumn id="2308" name="Στήλη2287"/>
    <tableColumn id="2309" name="Στήλη2288"/>
    <tableColumn id="2310" name="Στήλη2289"/>
    <tableColumn id="2311" name="Στήλη2290"/>
    <tableColumn id="2312" name="Στήλη2291"/>
    <tableColumn id="2313" name="Στήλη2292"/>
    <tableColumn id="2314" name="Στήλη2293"/>
    <tableColumn id="2315" name="Στήλη2294"/>
    <tableColumn id="2316" name="Στήλη2295"/>
    <tableColumn id="2317" name="Στήλη2296"/>
    <tableColumn id="2318" name="Στήλη2297"/>
    <tableColumn id="2319" name="Στήλη2298"/>
    <tableColumn id="2320" name="Στήλη2299"/>
    <tableColumn id="2321" name="Στήλη2300"/>
    <tableColumn id="2322" name="Στήλη2301"/>
    <tableColumn id="2323" name="Στήλη2302"/>
    <tableColumn id="2324" name="Στήλη2303"/>
    <tableColumn id="2325" name="Στήλη2304"/>
    <tableColumn id="2326" name="Στήλη2305"/>
    <tableColumn id="2327" name="Στήλη2306"/>
    <tableColumn id="2328" name="Στήλη2307"/>
    <tableColumn id="2329" name="Στήλη2308"/>
    <tableColumn id="2330" name="Στήλη2309"/>
    <tableColumn id="2331" name="Στήλη2310"/>
    <tableColumn id="2332" name="Στήλη2311"/>
    <tableColumn id="2333" name="Στήλη2312"/>
    <tableColumn id="2334" name="Στήλη2313"/>
    <tableColumn id="2335" name="Στήλη2314"/>
    <tableColumn id="2336" name="Στήλη2315"/>
    <tableColumn id="2337" name="Στήλη2316"/>
    <tableColumn id="2338" name="Στήλη2317"/>
    <tableColumn id="2339" name="Στήλη2318"/>
    <tableColumn id="2340" name="Στήλη2319"/>
    <tableColumn id="2341" name="Στήλη2320"/>
    <tableColumn id="2342" name="Στήλη2321"/>
    <tableColumn id="2343" name="Στήλη2322"/>
    <tableColumn id="2344" name="Στήλη2323"/>
    <tableColumn id="2345" name="Στήλη2324"/>
    <tableColumn id="2346" name="Στήλη2325"/>
    <tableColumn id="2347" name="Στήλη2326"/>
    <tableColumn id="2348" name="Στήλη2327"/>
    <tableColumn id="2349" name="Στήλη2328"/>
    <tableColumn id="2350" name="Στήλη2329"/>
    <tableColumn id="2351" name="Στήλη2330"/>
    <tableColumn id="2352" name="Στήλη2331"/>
    <tableColumn id="2353" name="Στήλη2332"/>
    <tableColumn id="2354" name="Στήλη2333"/>
    <tableColumn id="2355" name="Στήλη2334"/>
    <tableColumn id="2356" name="Στήλη2335"/>
    <tableColumn id="2357" name="Στήλη2336"/>
    <tableColumn id="2358" name="Στήλη2337"/>
    <tableColumn id="2359" name="Στήλη2338"/>
    <tableColumn id="2360" name="Στήλη2339"/>
    <tableColumn id="2361" name="Στήλη2340"/>
    <tableColumn id="2362" name="Στήλη2341"/>
    <tableColumn id="2363" name="Στήλη2342"/>
    <tableColumn id="2364" name="Στήλη2343"/>
    <tableColumn id="2365" name="Στήλη2344"/>
    <tableColumn id="2366" name="Στήλη2345"/>
    <tableColumn id="2367" name="Στήλη2346"/>
    <tableColumn id="2368" name="Στήλη2347"/>
    <tableColumn id="2369" name="Στήλη2348"/>
    <tableColumn id="2370" name="Στήλη2349"/>
    <tableColumn id="2371" name="Στήλη2350"/>
    <tableColumn id="2372" name="Στήλη2351"/>
    <tableColumn id="2373" name="Στήλη2352"/>
    <tableColumn id="2374" name="Στήλη2353"/>
    <tableColumn id="2375" name="Στήλη2354"/>
    <tableColumn id="2376" name="Στήλη2355"/>
    <tableColumn id="2377" name="Στήλη2356"/>
    <tableColumn id="2378" name="Στήλη2357"/>
    <tableColumn id="2379" name="Στήλη2358"/>
    <tableColumn id="2380" name="Στήλη2359"/>
    <tableColumn id="2381" name="Στήλη2360"/>
    <tableColumn id="2382" name="Στήλη2361"/>
    <tableColumn id="2383" name="Στήλη2362"/>
    <tableColumn id="2384" name="Στήλη2363"/>
    <tableColumn id="2385" name="Στήλη2364"/>
    <tableColumn id="2386" name="Στήλη2365"/>
    <tableColumn id="2387" name="Στήλη2366"/>
    <tableColumn id="2388" name="Στήλη2367"/>
    <tableColumn id="2389" name="Στήλη2368"/>
    <tableColumn id="2390" name="Στήλη2369"/>
    <tableColumn id="2391" name="Στήλη2370"/>
    <tableColumn id="2392" name="Στήλη2371"/>
    <tableColumn id="2393" name="Στήλη2372"/>
    <tableColumn id="2394" name="Στήλη2373"/>
    <tableColumn id="2395" name="Στήλη2374"/>
    <tableColumn id="2396" name="Στήλη2375"/>
    <tableColumn id="2397" name="Στήλη2376"/>
    <tableColumn id="2398" name="Στήλη2377"/>
    <tableColumn id="2399" name="Στήλη2378"/>
    <tableColumn id="2400" name="Στήλη2379"/>
    <tableColumn id="2401" name="Στήλη2380"/>
    <tableColumn id="2402" name="Στήλη2381"/>
    <tableColumn id="2403" name="Στήλη2382"/>
    <tableColumn id="2404" name="Στήλη2383"/>
    <tableColumn id="2405" name="Στήλη2384"/>
    <tableColumn id="2406" name="Στήλη2385"/>
    <tableColumn id="2407" name="Στήλη2386"/>
    <tableColumn id="2408" name="Στήλη2387"/>
    <tableColumn id="2409" name="Στήλη2388"/>
    <tableColumn id="2410" name="Στήλη2389"/>
    <tableColumn id="2411" name="Στήλη2390"/>
    <tableColumn id="2412" name="Στήλη2391"/>
    <tableColumn id="2413" name="Στήλη2392"/>
    <tableColumn id="2414" name="Στήλη2393"/>
    <tableColumn id="2415" name="Στήλη2394"/>
    <tableColumn id="2416" name="Στήλη2395"/>
    <tableColumn id="2417" name="Στήλη2396"/>
    <tableColumn id="2418" name="Στήλη2397"/>
    <tableColumn id="2419" name="Στήλη2398"/>
    <tableColumn id="2420" name="Στήλη2399"/>
    <tableColumn id="2421" name="Στήλη2400"/>
    <tableColumn id="2422" name="Στήλη2401"/>
    <tableColumn id="2423" name="Στήλη2402"/>
    <tableColumn id="2424" name="Στήλη2403"/>
    <tableColumn id="2425" name="Στήλη2404"/>
    <tableColumn id="2426" name="Στήλη2405"/>
    <tableColumn id="2427" name="Στήλη2406"/>
    <tableColumn id="2428" name="Στήλη2407"/>
    <tableColumn id="2429" name="Στήλη2408"/>
    <tableColumn id="2430" name="Στήλη2409"/>
    <tableColumn id="2431" name="Στήλη2410"/>
    <tableColumn id="2432" name="Στήλη2411"/>
    <tableColumn id="2433" name="Στήλη2412"/>
    <tableColumn id="2434" name="Στήλη2413"/>
    <tableColumn id="2435" name="Στήλη2414"/>
    <tableColumn id="2436" name="Στήλη2415"/>
    <tableColumn id="2437" name="Στήλη2416"/>
    <tableColumn id="2438" name="Στήλη2417"/>
    <tableColumn id="2439" name="Στήλη2418"/>
    <tableColumn id="2440" name="Στήλη2419"/>
    <tableColumn id="2441" name="Στήλη2420"/>
    <tableColumn id="2442" name="Στήλη2421"/>
    <tableColumn id="2443" name="Στήλη2422"/>
    <tableColumn id="2444" name="Στήλη2423"/>
    <tableColumn id="2445" name="Στήλη2424"/>
    <tableColumn id="2446" name="Στήλη2425"/>
    <tableColumn id="2447" name="Στήλη2426"/>
    <tableColumn id="2448" name="Στήλη2427"/>
    <tableColumn id="2449" name="Στήλη2428"/>
    <tableColumn id="2450" name="Στήλη2429"/>
    <tableColumn id="2451" name="Στήλη2430"/>
    <tableColumn id="2452" name="Στήλη2431"/>
    <tableColumn id="2453" name="Στήλη2432"/>
    <tableColumn id="2454" name="Στήλη2433"/>
    <tableColumn id="2455" name="Στήλη2434"/>
    <tableColumn id="2456" name="Στήλη2435"/>
    <tableColumn id="2457" name="Στήλη2436"/>
    <tableColumn id="2458" name="Στήλη2437"/>
    <tableColumn id="2459" name="Στήλη2438"/>
    <tableColumn id="2460" name="Στήλη2439"/>
    <tableColumn id="2461" name="Στήλη2440"/>
    <tableColumn id="2462" name="Στήλη2441"/>
    <tableColumn id="2463" name="Στήλη2442"/>
    <tableColumn id="2464" name="Στήλη2443"/>
    <tableColumn id="2465" name="Στήλη2444"/>
    <tableColumn id="2466" name="Στήλη2445"/>
    <tableColumn id="2467" name="Στήλη2446"/>
    <tableColumn id="2468" name="Στήλη2447"/>
    <tableColumn id="2469" name="Στήλη2448"/>
    <tableColumn id="2470" name="Στήλη2449"/>
    <tableColumn id="2471" name="Στήλη2450"/>
    <tableColumn id="2472" name="Στήλη2451"/>
    <tableColumn id="2473" name="Στήλη2452"/>
    <tableColumn id="2474" name="Στήλη2453"/>
    <tableColumn id="2475" name="Στήλη2454"/>
    <tableColumn id="2476" name="Στήλη2455"/>
    <tableColumn id="2477" name="Στήλη2456"/>
    <tableColumn id="2478" name="Στήλη2457"/>
    <tableColumn id="2479" name="Στήλη2458"/>
    <tableColumn id="2480" name="Στήλη2459"/>
    <tableColumn id="2481" name="Στήλη2460"/>
    <tableColumn id="2482" name="Στήλη2461"/>
    <tableColumn id="2483" name="Στήλη2462"/>
    <tableColumn id="2484" name="Στήλη2463"/>
    <tableColumn id="2485" name="Στήλη2464"/>
    <tableColumn id="2486" name="Στήλη2465"/>
    <tableColumn id="2487" name="Στήλη2466"/>
    <tableColumn id="2488" name="Στήλη2467"/>
    <tableColumn id="2489" name="Στήλη2468"/>
    <tableColumn id="2490" name="Στήλη2469"/>
    <tableColumn id="2491" name="Στήλη2470"/>
    <tableColumn id="2492" name="Στήλη2471"/>
    <tableColumn id="2493" name="Στήλη2472"/>
    <tableColumn id="2494" name="Στήλη2473"/>
    <tableColumn id="2495" name="Στήλη2474"/>
    <tableColumn id="2496" name="Στήλη2475"/>
    <tableColumn id="2497" name="Στήλη2476"/>
    <tableColumn id="2498" name="Στήλη2477"/>
    <tableColumn id="2499" name="Στήλη2478"/>
    <tableColumn id="2500" name="Στήλη2479"/>
    <tableColumn id="2501" name="Στήλη2480"/>
    <tableColumn id="2502" name="Στήλη2481"/>
    <tableColumn id="2503" name="Στήλη2482"/>
    <tableColumn id="2504" name="Στήλη2483"/>
    <tableColumn id="2505" name="Στήλη2484"/>
    <tableColumn id="2506" name="Στήλη2485"/>
    <tableColumn id="2507" name="Στήλη2486"/>
    <tableColumn id="2508" name="Στήλη2487"/>
    <tableColumn id="2509" name="Στήλη2488"/>
    <tableColumn id="2510" name="Στήλη2489"/>
    <tableColumn id="2511" name="Στήλη2490"/>
    <tableColumn id="2512" name="Στήλη2491"/>
    <tableColumn id="2513" name="Στήλη2492"/>
    <tableColumn id="2514" name="Στήλη2493"/>
    <tableColumn id="2515" name="Στήλη2494"/>
    <tableColumn id="2516" name="Στήλη2495"/>
    <tableColumn id="2517" name="Στήλη2496"/>
    <tableColumn id="2518" name="Στήλη2497"/>
    <tableColumn id="2519" name="Στήλη2498"/>
    <tableColumn id="2520" name="Στήλη2499"/>
    <tableColumn id="2521" name="Στήλη2500"/>
    <tableColumn id="2522" name="Στήλη2501"/>
    <tableColumn id="2523" name="Στήλη2502"/>
    <tableColumn id="2524" name="Στήλη2503"/>
    <tableColumn id="2525" name="Στήλη2504"/>
    <tableColumn id="2526" name="Στήλη2505"/>
    <tableColumn id="2527" name="Στήλη2506"/>
    <tableColumn id="2528" name="Στήλη2507"/>
    <tableColumn id="2529" name="Στήλη2508"/>
    <tableColumn id="2530" name="Στήλη2509"/>
    <tableColumn id="2531" name="Στήλη2510"/>
    <tableColumn id="2532" name="Στήλη2511"/>
    <tableColumn id="2533" name="Στήλη2512"/>
    <tableColumn id="2534" name="Στήλη2513"/>
    <tableColumn id="2535" name="Στήλη2514"/>
    <tableColumn id="2536" name="Στήλη2515"/>
    <tableColumn id="2537" name="Στήλη2516"/>
    <tableColumn id="2538" name="Στήλη2517"/>
    <tableColumn id="2539" name="Στήλη2518"/>
    <tableColumn id="2540" name="Στήλη2519"/>
    <tableColumn id="2541" name="Στήλη2520"/>
    <tableColumn id="2542" name="Στήλη2521"/>
    <tableColumn id="2543" name="Στήλη2522"/>
    <tableColumn id="2544" name="Στήλη2523"/>
    <tableColumn id="2545" name="Στήλη2524"/>
    <tableColumn id="2546" name="Στήλη2525"/>
    <tableColumn id="2547" name="Στήλη2526"/>
    <tableColumn id="2548" name="Στήλη2527"/>
    <tableColumn id="2549" name="Στήλη2528"/>
    <tableColumn id="2550" name="Στήλη2529"/>
    <tableColumn id="2551" name="Στήλη2530"/>
    <tableColumn id="2552" name="Στήλη2531"/>
    <tableColumn id="2553" name="Στήλη2532"/>
    <tableColumn id="2554" name="Στήλη2533"/>
    <tableColumn id="2555" name="Στήλη2534"/>
    <tableColumn id="2556" name="Στήλη2535"/>
    <tableColumn id="2557" name="Στήλη2536"/>
    <tableColumn id="2558" name="Στήλη2537"/>
    <tableColumn id="2559" name="Στήλη2538"/>
    <tableColumn id="2560" name="Στήλη2539"/>
    <tableColumn id="2561" name="Στήλη2540"/>
    <tableColumn id="2562" name="Στήλη2541"/>
    <tableColumn id="2563" name="Στήλη2542"/>
    <tableColumn id="2564" name="Στήλη2543"/>
    <tableColumn id="2565" name="Στήλη2544"/>
    <tableColumn id="2566" name="Στήλη2545"/>
    <tableColumn id="2567" name="Στήλη2546"/>
    <tableColumn id="2568" name="Στήλη2547"/>
    <tableColumn id="2569" name="Στήλη2548"/>
    <tableColumn id="2570" name="Στήλη2549"/>
    <tableColumn id="2571" name="Στήλη2550"/>
    <tableColumn id="2572" name="Στήλη2551"/>
    <tableColumn id="2573" name="Στήλη2552"/>
    <tableColumn id="2574" name="Στήλη2553"/>
    <tableColumn id="2575" name="Στήλη2554"/>
    <tableColumn id="2576" name="Στήλη2555"/>
    <tableColumn id="2577" name="Στήλη2556"/>
    <tableColumn id="2578" name="Στήλη2557"/>
    <tableColumn id="2579" name="Στήλη2558"/>
    <tableColumn id="2580" name="Στήλη2559"/>
    <tableColumn id="2581" name="Στήλη2560"/>
    <tableColumn id="2582" name="Στήλη2561"/>
    <tableColumn id="2583" name="Στήλη2562"/>
    <tableColumn id="2584" name="Στήλη2563"/>
    <tableColumn id="2585" name="Στήλη2564"/>
    <tableColumn id="2586" name="Στήλη2565"/>
    <tableColumn id="2587" name="Στήλη2566"/>
    <tableColumn id="2588" name="Στήλη2567"/>
    <tableColumn id="2589" name="Στήλη2568"/>
    <tableColumn id="2590" name="Στήλη2569"/>
    <tableColumn id="2591" name="Στήλη2570"/>
    <tableColumn id="2592" name="Στήλη2571"/>
    <tableColumn id="2593" name="Στήλη2572"/>
    <tableColumn id="2594" name="Στήλη2573"/>
    <tableColumn id="2595" name="Στήλη2574"/>
    <tableColumn id="2596" name="Στήλη2575"/>
    <tableColumn id="2597" name="Στήλη2576"/>
    <tableColumn id="2598" name="Στήλη2577"/>
    <tableColumn id="2599" name="Στήλη2578"/>
    <tableColumn id="2600" name="Στήλη2579"/>
    <tableColumn id="2601" name="Στήλη2580"/>
    <tableColumn id="2602" name="Στήλη2581"/>
    <tableColumn id="2603" name="Στήλη2582"/>
    <tableColumn id="2604" name="Στήλη2583"/>
    <tableColumn id="2605" name="Στήλη2584"/>
    <tableColumn id="2606" name="Στήλη2585"/>
    <tableColumn id="2607" name="Στήλη2586"/>
    <tableColumn id="2608" name="Στήλη2587"/>
    <tableColumn id="2609" name="Στήλη2588"/>
    <tableColumn id="2610" name="Στήλη2589"/>
    <tableColumn id="2611" name="Στήλη2590"/>
    <tableColumn id="2612" name="Στήλη2591"/>
    <tableColumn id="2613" name="Στήλη2592"/>
    <tableColumn id="2614" name="Στήλη2593"/>
    <tableColumn id="2615" name="Στήλη2594"/>
    <tableColumn id="2616" name="Στήλη2595"/>
    <tableColumn id="2617" name="Στήλη2596"/>
    <tableColumn id="2618" name="Στήλη2597"/>
    <tableColumn id="2619" name="Στήλη2598"/>
    <tableColumn id="2620" name="Στήλη2599"/>
    <tableColumn id="2621" name="Στήλη2600"/>
    <tableColumn id="2622" name="Στήλη2601"/>
    <tableColumn id="2623" name="Στήλη2602"/>
    <tableColumn id="2624" name="Στήλη2603"/>
    <tableColumn id="2625" name="Στήλη2604"/>
    <tableColumn id="2626" name="Στήλη2605"/>
    <tableColumn id="2627" name="Στήλη2606"/>
    <tableColumn id="2628" name="Στήλη2607"/>
    <tableColumn id="2629" name="Στήλη2608"/>
    <tableColumn id="2630" name="Στήλη2609"/>
    <tableColumn id="2631" name="Στήλη2610"/>
    <tableColumn id="2632" name="Στήλη2611"/>
    <tableColumn id="2633" name="Στήλη2612"/>
    <tableColumn id="2634" name="Στήλη2613"/>
    <tableColumn id="2635" name="Στήλη2614"/>
    <tableColumn id="2636" name="Στήλη2615"/>
    <tableColumn id="2637" name="Στήλη2616"/>
    <tableColumn id="2638" name="Στήλη2617"/>
    <tableColumn id="2639" name="Στήλη2618"/>
    <tableColumn id="2640" name="Στήλη2619"/>
    <tableColumn id="2641" name="Στήλη2620"/>
    <tableColumn id="2642" name="Στήλη2621"/>
    <tableColumn id="2643" name="Στήλη2622"/>
    <tableColumn id="2644" name="Στήλη2623"/>
    <tableColumn id="2645" name="Στήλη2624"/>
    <tableColumn id="2646" name="Στήλη2625"/>
    <tableColumn id="2647" name="Στήλη2626"/>
    <tableColumn id="2648" name="Στήλη2627"/>
    <tableColumn id="2649" name="Στήλη2628"/>
    <tableColumn id="2650" name="Στήλη2629"/>
    <tableColumn id="2651" name="Στήλη2630"/>
    <tableColumn id="2652" name="Στήλη2631"/>
    <tableColumn id="2653" name="Στήλη2632"/>
    <tableColumn id="2654" name="Στήλη2633"/>
    <tableColumn id="2655" name="Στήλη2634"/>
    <tableColumn id="2656" name="Στήλη2635"/>
    <tableColumn id="2657" name="Στήλη2636"/>
    <tableColumn id="2658" name="Στήλη2637"/>
    <tableColumn id="2659" name="Στήλη2638"/>
    <tableColumn id="2660" name="Στήλη2639"/>
    <tableColumn id="2661" name="Στήλη2640"/>
    <tableColumn id="2662" name="Στήλη2641"/>
    <tableColumn id="2663" name="Στήλη2642"/>
    <tableColumn id="2664" name="Στήλη2643"/>
    <tableColumn id="2665" name="Στήλη2644"/>
    <tableColumn id="2666" name="Στήλη2645"/>
    <tableColumn id="2667" name="Στήλη2646"/>
    <tableColumn id="2668" name="Στήλη2647"/>
    <tableColumn id="2669" name="Στήλη2648"/>
    <tableColumn id="2670" name="Στήλη2649"/>
    <tableColumn id="2671" name="Στήλη2650"/>
    <tableColumn id="2672" name="Στήλη2651"/>
    <tableColumn id="2673" name="Στήλη2652"/>
    <tableColumn id="2674" name="Στήλη2653"/>
    <tableColumn id="2675" name="Στήλη2654"/>
    <tableColumn id="2676" name="Στήλη2655"/>
    <tableColumn id="2677" name="Στήλη2656"/>
    <tableColumn id="2678" name="Στήλη2657"/>
    <tableColumn id="2679" name="Στήλη2658"/>
    <tableColumn id="2680" name="Στήλη2659"/>
    <tableColumn id="2681" name="Στήλη2660"/>
    <tableColumn id="2682" name="Στήλη2661"/>
    <tableColumn id="2683" name="Στήλη2662"/>
    <tableColumn id="2684" name="Στήλη2663"/>
    <tableColumn id="2685" name="Στήλη2664"/>
    <tableColumn id="2686" name="Στήλη2665"/>
    <tableColumn id="2687" name="Στήλη2666"/>
    <tableColumn id="2688" name="Στήλη2667"/>
    <tableColumn id="2689" name="Στήλη2668"/>
    <tableColumn id="2690" name="Στήλη2669"/>
    <tableColumn id="2691" name="Στήλη2670"/>
    <tableColumn id="2692" name="Στήλη2671"/>
    <tableColumn id="2693" name="Στήλη2672"/>
    <tableColumn id="2694" name="Στήλη2673"/>
    <tableColumn id="2695" name="Στήλη2674"/>
    <tableColumn id="2696" name="Στήλη2675"/>
    <tableColumn id="2697" name="Στήλη2676"/>
    <tableColumn id="2698" name="Στήλη2677"/>
    <tableColumn id="2699" name="Στήλη2678"/>
    <tableColumn id="2700" name="Στήλη2679"/>
    <tableColumn id="2701" name="Στήλη2680"/>
    <tableColumn id="2702" name="Στήλη2681"/>
    <tableColumn id="2703" name="Στήλη2682"/>
    <tableColumn id="2704" name="Στήλη2683"/>
    <tableColumn id="2705" name="Στήλη2684"/>
    <tableColumn id="2706" name="Στήλη2685"/>
    <tableColumn id="2707" name="Στήλη2686"/>
    <tableColumn id="2708" name="Στήλη2687"/>
    <tableColumn id="2709" name="Στήλη2688"/>
    <tableColumn id="2710" name="Στήλη2689"/>
    <tableColumn id="2711" name="Στήλη2690"/>
    <tableColumn id="2712" name="Στήλη2691"/>
    <tableColumn id="2713" name="Στήλη2692"/>
    <tableColumn id="2714" name="Στήλη2693"/>
    <tableColumn id="2715" name="Στήλη2694"/>
    <tableColumn id="2716" name="Στήλη2695"/>
    <tableColumn id="2717" name="Στήλη2696"/>
    <tableColumn id="2718" name="Στήλη2697"/>
    <tableColumn id="2719" name="Στήλη2698"/>
    <tableColumn id="2720" name="Στήλη2699"/>
    <tableColumn id="2721" name="Στήλη2700"/>
    <tableColumn id="2722" name="Στήλη2701"/>
    <tableColumn id="2723" name="Στήλη2702"/>
    <tableColumn id="2724" name="Στήλη2703"/>
    <tableColumn id="2725" name="Στήλη2704"/>
    <tableColumn id="2726" name="Στήλη2705"/>
    <tableColumn id="2727" name="Στήλη2706"/>
    <tableColumn id="2728" name="Στήλη2707"/>
    <tableColumn id="2729" name="Στήλη2708"/>
    <tableColumn id="2730" name="Στήλη2709"/>
    <tableColumn id="2731" name="Στήλη2710"/>
    <tableColumn id="2732" name="Στήλη2711"/>
    <tableColumn id="2733" name="Στήλη2712"/>
    <tableColumn id="2734" name="Στήλη2713"/>
    <tableColumn id="2735" name="Στήλη2714"/>
    <tableColumn id="2736" name="Στήλη2715"/>
    <tableColumn id="2737" name="Στήλη2716"/>
    <tableColumn id="2738" name="Στήλη2717"/>
    <tableColumn id="2739" name="Στήλη2718"/>
    <tableColumn id="2740" name="Στήλη2719"/>
    <tableColumn id="2741" name="Στήλη2720"/>
    <tableColumn id="2742" name="Στήλη2721"/>
    <tableColumn id="2743" name="Στήλη2722"/>
    <tableColumn id="2744" name="Στήλη2723"/>
    <tableColumn id="2745" name="Στήλη2724"/>
    <tableColumn id="2746" name="Στήλη2725"/>
    <tableColumn id="2747" name="Στήλη2726"/>
    <tableColumn id="2748" name="Στήλη2727"/>
    <tableColumn id="2749" name="Στήλη2728"/>
    <tableColumn id="2750" name="Στήλη2729"/>
    <tableColumn id="2751" name="Στήλη2730"/>
    <tableColumn id="2752" name="Στήλη2731"/>
    <tableColumn id="2753" name="Στήλη2732"/>
    <tableColumn id="2754" name="Στήλη2733"/>
    <tableColumn id="2755" name="Στήλη2734"/>
    <tableColumn id="2756" name="Στήλη2735"/>
    <tableColumn id="2757" name="Στήλη2736"/>
    <tableColumn id="2758" name="Στήλη2737"/>
    <tableColumn id="2759" name="Στήλη2738"/>
    <tableColumn id="2760" name="Στήλη2739"/>
    <tableColumn id="2761" name="Στήλη2740"/>
    <tableColumn id="2762" name="Στήλη2741"/>
    <tableColumn id="2763" name="Στήλη2742"/>
    <tableColumn id="2764" name="Στήλη2743"/>
    <tableColumn id="2765" name="Στήλη2744"/>
    <tableColumn id="2766" name="Στήλη2745"/>
    <tableColumn id="2767" name="Στήλη2746"/>
    <tableColumn id="2768" name="Στήλη2747"/>
    <tableColumn id="2769" name="Στήλη2748"/>
    <tableColumn id="2770" name="Στήλη2749"/>
    <tableColumn id="2771" name="Στήλη2750"/>
    <tableColumn id="2772" name="Στήλη2751"/>
    <tableColumn id="2773" name="Στήλη2752"/>
    <tableColumn id="2774" name="Στήλη2753"/>
    <tableColumn id="2775" name="Στήλη2754"/>
    <tableColumn id="2776" name="Στήλη2755"/>
    <tableColumn id="2777" name="Στήλη2756"/>
    <tableColumn id="2778" name="Στήλη2757"/>
    <tableColumn id="2779" name="Στήλη2758"/>
    <tableColumn id="2780" name="Στήλη2759"/>
    <tableColumn id="2781" name="Στήλη2760"/>
    <tableColumn id="2782" name="Στήλη2761"/>
    <tableColumn id="2783" name="Στήλη2762"/>
    <tableColumn id="2784" name="Στήλη2763"/>
    <tableColumn id="2785" name="Στήλη2764"/>
    <tableColumn id="2786" name="Στήλη2765"/>
    <tableColumn id="2787" name="Στήλη2766"/>
    <tableColumn id="2788" name="Στήλη2767"/>
    <tableColumn id="2789" name="Στήλη2768"/>
    <tableColumn id="2790" name="Στήλη2769"/>
    <tableColumn id="2791" name="Στήλη2770"/>
    <tableColumn id="2792" name="Στήλη2771"/>
    <tableColumn id="2793" name="Στήλη2772"/>
    <tableColumn id="2794" name="Στήλη2773"/>
    <tableColumn id="2795" name="Στήλη2774"/>
    <tableColumn id="2796" name="Στήλη2775"/>
    <tableColumn id="2797" name="Στήλη2776"/>
    <tableColumn id="2798" name="Στήλη2777"/>
    <tableColumn id="2799" name="Στήλη2778"/>
    <tableColumn id="2800" name="Στήλη2779"/>
    <tableColumn id="2801" name="Στήλη2780"/>
    <tableColumn id="2802" name="Στήλη2781"/>
    <tableColumn id="2803" name="Στήλη2782"/>
    <tableColumn id="2804" name="Στήλη2783"/>
    <tableColumn id="2805" name="Στήλη2784"/>
    <tableColumn id="2806" name="Στήλη2785"/>
    <tableColumn id="2807" name="Στήλη2786"/>
    <tableColumn id="2808" name="Στήλη2787"/>
    <tableColumn id="2809" name="Στήλη2788"/>
    <tableColumn id="2810" name="Στήλη2789"/>
    <tableColumn id="2811" name="Στήλη2790"/>
    <tableColumn id="2812" name="Στήλη2791"/>
    <tableColumn id="2813" name="Στήλη2792"/>
    <tableColumn id="2814" name="Στήλη2793"/>
    <tableColumn id="2815" name="Στήλη2794"/>
    <tableColumn id="2816" name="Στήλη2795"/>
    <tableColumn id="2817" name="Στήλη2796"/>
    <tableColumn id="2818" name="Στήλη2797"/>
    <tableColumn id="2819" name="Στήλη2798"/>
    <tableColumn id="2820" name="Στήλη2799"/>
    <tableColumn id="2821" name="Στήλη2800"/>
    <tableColumn id="2822" name="Στήλη2801"/>
    <tableColumn id="2823" name="Στήλη2802"/>
    <tableColumn id="2824" name="Στήλη2803"/>
    <tableColumn id="2825" name="Στήλη2804"/>
    <tableColumn id="2826" name="Στήλη2805"/>
    <tableColumn id="2827" name="Στήλη2806"/>
    <tableColumn id="2828" name="Στήλη2807"/>
    <tableColumn id="2829" name="Στήλη2808"/>
    <tableColumn id="2830" name="Στήλη2809"/>
    <tableColumn id="2831" name="Στήλη2810"/>
    <tableColumn id="2832" name="Στήλη2811"/>
    <tableColumn id="2833" name="Στήλη2812"/>
    <tableColumn id="2834" name="Στήλη2813"/>
    <tableColumn id="2835" name="Στήλη2814"/>
    <tableColumn id="2836" name="Στήλη2815"/>
    <tableColumn id="2837" name="Στήλη2816"/>
    <tableColumn id="2838" name="Στήλη2817"/>
    <tableColumn id="2839" name="Στήλη2818"/>
    <tableColumn id="2840" name="Στήλη2819"/>
    <tableColumn id="2841" name="Στήλη2820"/>
    <tableColumn id="2842" name="Στήλη2821"/>
    <tableColumn id="2843" name="Στήλη2822"/>
    <tableColumn id="2844" name="Στήλη2823"/>
    <tableColumn id="2845" name="Στήλη2824"/>
    <tableColumn id="2846" name="Στήλη2825"/>
    <tableColumn id="2847" name="Στήλη2826"/>
    <tableColumn id="2848" name="Στήλη2827"/>
    <tableColumn id="2849" name="Στήλη2828"/>
    <tableColumn id="2850" name="Στήλη2829"/>
    <tableColumn id="2851" name="Στήλη2830"/>
    <tableColumn id="2852" name="Στήλη2831"/>
    <tableColumn id="2853" name="Στήλη2832"/>
    <tableColumn id="2854" name="Στήλη2833"/>
    <tableColumn id="2855" name="Στήλη2834"/>
    <tableColumn id="2856" name="Στήλη2835"/>
    <tableColumn id="2857" name="Στήλη2836"/>
    <tableColumn id="2858" name="Στήλη2837"/>
    <tableColumn id="2859" name="Στήλη2838"/>
    <tableColumn id="2860" name="Στήλη2839"/>
    <tableColumn id="2861" name="Στήλη2840"/>
    <tableColumn id="2862" name="Στήλη2841"/>
    <tableColumn id="2863" name="Στήλη2842"/>
    <tableColumn id="2864" name="Στήλη2843"/>
    <tableColumn id="2865" name="Στήλη2844"/>
    <tableColumn id="2866" name="Στήλη2845"/>
    <tableColumn id="2867" name="Στήλη2846"/>
    <tableColumn id="2868" name="Στήλη2847"/>
    <tableColumn id="2869" name="Στήλη2848"/>
    <tableColumn id="2870" name="Στήλη2849"/>
    <tableColumn id="2871" name="Στήλη2850"/>
    <tableColumn id="2872" name="Στήλη2851"/>
    <tableColumn id="2873" name="Στήλη2852"/>
    <tableColumn id="2874" name="Στήλη2853"/>
    <tableColumn id="2875" name="Στήλη2854"/>
    <tableColumn id="2876" name="Στήλη2855"/>
    <tableColumn id="2877" name="Στήλη2856"/>
    <tableColumn id="2878" name="Στήλη2857"/>
    <tableColumn id="2879" name="Στήλη2858"/>
    <tableColumn id="2880" name="Στήλη2859"/>
    <tableColumn id="2881" name="Στήλη2860"/>
    <tableColumn id="2882" name="Στήλη2861"/>
    <tableColumn id="2883" name="Στήλη2862"/>
    <tableColumn id="2884" name="Στήλη2863"/>
    <tableColumn id="2885" name="Στήλη2864"/>
    <tableColumn id="2886" name="Στήλη2865"/>
    <tableColumn id="2887" name="Στήλη2866"/>
    <tableColumn id="2888" name="Στήλη2867"/>
    <tableColumn id="2889" name="Στήλη2868"/>
    <tableColumn id="2890" name="Στήλη2869"/>
    <tableColumn id="2891" name="Στήλη2870"/>
    <tableColumn id="2892" name="Στήλη2871"/>
    <tableColumn id="2893" name="Στήλη2872"/>
    <tableColumn id="2894" name="Στήλη2873"/>
    <tableColumn id="2895" name="Στήλη2874"/>
    <tableColumn id="2896" name="Στήλη2875"/>
    <tableColumn id="2897" name="Στήλη2876"/>
    <tableColumn id="2898" name="Στήλη2877"/>
    <tableColumn id="2899" name="Στήλη2878"/>
    <tableColumn id="2900" name="Στήλη2879"/>
    <tableColumn id="2901" name="Στήλη2880"/>
    <tableColumn id="2902" name="Στήλη2881"/>
    <tableColumn id="2903" name="Στήλη2882"/>
    <tableColumn id="2904" name="Στήλη2883"/>
    <tableColumn id="2905" name="Στήλη2884"/>
    <tableColumn id="2906" name="Στήλη2885"/>
    <tableColumn id="2907" name="Στήλη2886"/>
    <tableColumn id="2908" name="Στήλη2887"/>
    <tableColumn id="2909" name="Στήλη2888"/>
    <tableColumn id="2910" name="Στήλη2889"/>
    <tableColumn id="2911" name="Στήλη2890"/>
    <tableColumn id="2912" name="Στήλη2891"/>
    <tableColumn id="2913" name="Στήλη2892"/>
    <tableColumn id="2914" name="Στήλη2893"/>
    <tableColumn id="2915" name="Στήλη2894"/>
    <tableColumn id="2916" name="Στήλη2895"/>
    <tableColumn id="2917" name="Στήλη2896"/>
    <tableColumn id="2918" name="Στήλη2897"/>
    <tableColumn id="2919" name="Στήλη2898"/>
    <tableColumn id="2920" name="Στήλη2899"/>
    <tableColumn id="2921" name="Στήλη2900"/>
    <tableColumn id="2922" name="Στήλη2901"/>
    <tableColumn id="2923" name="Στήλη2902"/>
    <tableColumn id="2924" name="Στήλη2903"/>
    <tableColumn id="2925" name="Στήλη2904"/>
    <tableColumn id="2926" name="Στήλη2905"/>
    <tableColumn id="2927" name="Στήλη2906"/>
    <tableColumn id="2928" name="Στήλη2907"/>
    <tableColumn id="2929" name="Στήλη2908"/>
    <tableColumn id="2930" name="Στήλη2909"/>
    <tableColumn id="2931" name="Στήλη2910"/>
    <tableColumn id="2932" name="Στήλη2911"/>
    <tableColumn id="2933" name="Στήλη2912"/>
    <tableColumn id="2934" name="Στήλη2913"/>
    <tableColumn id="2935" name="Στήλη2914"/>
    <tableColumn id="2936" name="Στήλη2915"/>
    <tableColumn id="2937" name="Στήλη2916"/>
    <tableColumn id="2938" name="Στήλη2917"/>
    <tableColumn id="2939" name="Στήλη2918"/>
    <tableColumn id="2940" name="Στήλη2919"/>
    <tableColumn id="2941" name="Στήλη2920"/>
    <tableColumn id="2942" name="Στήλη2921"/>
    <tableColumn id="2943" name="Στήλη2922"/>
    <tableColumn id="2944" name="Στήλη2923"/>
    <tableColumn id="2945" name="Στήλη2924"/>
    <tableColumn id="2946" name="Στήλη2925"/>
    <tableColumn id="2947" name="Στήλη2926"/>
    <tableColumn id="2948" name="Στήλη2927"/>
    <tableColumn id="2949" name="Στήλη2928"/>
    <tableColumn id="2950" name="Στήλη2929"/>
    <tableColumn id="2951" name="Στήλη2930"/>
    <tableColumn id="2952" name="Στήλη2931"/>
    <tableColumn id="2953" name="Στήλη2932"/>
    <tableColumn id="2954" name="Στήλη2933"/>
    <tableColumn id="2955" name="Στήλη2934"/>
    <tableColumn id="2956" name="Στήλη2935"/>
    <tableColumn id="2957" name="Στήλη2936"/>
    <tableColumn id="2958" name="Στήλη2937"/>
    <tableColumn id="2959" name="Στήλη2938"/>
    <tableColumn id="2960" name="Στήλη2939"/>
    <tableColumn id="2961" name="Στήλη2940"/>
    <tableColumn id="2962" name="Στήλη2941"/>
    <tableColumn id="2963" name="Στήλη2942"/>
    <tableColumn id="2964" name="Στήλη2943"/>
    <tableColumn id="2965" name="Στήλη2944"/>
    <tableColumn id="2966" name="Στήλη2945"/>
    <tableColumn id="2967" name="Στήλη2946"/>
    <tableColumn id="2968" name="Στήλη2947"/>
    <tableColumn id="2969" name="Στήλη2948"/>
    <tableColumn id="2970" name="Στήλη2949"/>
    <tableColumn id="2971" name="Στήλη2950"/>
    <tableColumn id="2972" name="Στήλη2951"/>
    <tableColumn id="2973" name="Στήλη2952"/>
    <tableColumn id="2974" name="Στήλη2953"/>
    <tableColumn id="2975" name="Στήλη2954"/>
    <tableColumn id="2976" name="Στήλη2955"/>
    <tableColumn id="2977" name="Στήλη2956"/>
    <tableColumn id="2978" name="Στήλη2957"/>
    <tableColumn id="2979" name="Στήλη2958"/>
    <tableColumn id="2980" name="Στήλη2959"/>
    <tableColumn id="2981" name="Στήλη2960"/>
    <tableColumn id="2982" name="Στήλη2961"/>
    <tableColumn id="2983" name="Στήλη2962"/>
    <tableColumn id="2984" name="Στήλη2963"/>
    <tableColumn id="2985" name="Στήλη2964"/>
    <tableColumn id="2986" name="Στήλη2965"/>
    <tableColumn id="2987" name="Στήλη2966"/>
    <tableColumn id="2988" name="Στήλη2967"/>
    <tableColumn id="2989" name="Στήλη2968"/>
    <tableColumn id="2990" name="Στήλη2969"/>
    <tableColumn id="2991" name="Στήλη2970"/>
    <tableColumn id="2992" name="Στήλη2971"/>
    <tableColumn id="2993" name="Στήλη2972"/>
    <tableColumn id="2994" name="Στήλη2973"/>
    <tableColumn id="2995" name="Στήλη2974"/>
    <tableColumn id="2996" name="Στήλη2975"/>
    <tableColumn id="2997" name="Στήλη2976"/>
    <tableColumn id="2998" name="Στήλη2977"/>
    <tableColumn id="2999" name="Στήλη2978"/>
    <tableColumn id="3000" name="Στήλη2979"/>
    <tableColumn id="3001" name="Στήλη2980"/>
    <tableColumn id="3002" name="Στήλη2981"/>
    <tableColumn id="3003" name="Στήλη2982"/>
    <tableColumn id="3004" name="Στήλη2983"/>
    <tableColumn id="3005" name="Στήλη2984"/>
    <tableColumn id="3006" name="Στήλη2985"/>
    <tableColumn id="3007" name="Στήλη2986"/>
    <tableColumn id="3008" name="Στήλη2987"/>
    <tableColumn id="3009" name="Στήλη2988"/>
    <tableColumn id="3010" name="Στήλη2989"/>
    <tableColumn id="3011" name="Στήλη2990"/>
    <tableColumn id="3012" name="Στήλη2991"/>
    <tableColumn id="3013" name="Στήλη2992"/>
    <tableColumn id="3014" name="Στήλη2993"/>
    <tableColumn id="3015" name="Στήλη2994"/>
    <tableColumn id="3016" name="Στήλη2995"/>
    <tableColumn id="3017" name="Στήλη2996"/>
    <tableColumn id="3018" name="Στήλη2997"/>
    <tableColumn id="3019" name="Στήλη2998"/>
    <tableColumn id="3020" name="Στήλη2999"/>
    <tableColumn id="3021" name="Στήλη3000"/>
    <tableColumn id="3022" name="Στήλη3001"/>
    <tableColumn id="3023" name="Στήλη3002"/>
    <tableColumn id="3024" name="Στήλη3003"/>
    <tableColumn id="3025" name="Στήλη3004"/>
    <tableColumn id="3026" name="Στήλη3005"/>
    <tableColumn id="3027" name="Στήλη3006"/>
    <tableColumn id="3028" name="Στήλη3007"/>
    <tableColumn id="3029" name="Στήλη3008"/>
    <tableColumn id="3030" name="Στήλη3009"/>
    <tableColumn id="3031" name="Στήλη3010"/>
    <tableColumn id="3032" name="Στήλη3011"/>
    <tableColumn id="3033" name="Στήλη3012"/>
    <tableColumn id="3034" name="Στήλη3013"/>
    <tableColumn id="3035" name="Στήλη3014"/>
    <tableColumn id="3036" name="Στήλη3015"/>
    <tableColumn id="3037" name="Στήλη3016"/>
    <tableColumn id="3038" name="Στήλη3017"/>
    <tableColumn id="3039" name="Στήλη3018"/>
    <tableColumn id="3040" name="Στήλη3019"/>
    <tableColumn id="3041" name="Στήλη3020"/>
    <tableColumn id="3042" name="Στήλη3021"/>
    <tableColumn id="3043" name="Στήλη3022"/>
    <tableColumn id="3044" name="Στήλη3023"/>
    <tableColumn id="3045" name="Στήλη3024"/>
    <tableColumn id="3046" name="Στήλη3025"/>
    <tableColumn id="3047" name="Στήλη3026"/>
    <tableColumn id="3048" name="Στήλη3027"/>
    <tableColumn id="3049" name="Στήλη3028"/>
    <tableColumn id="3050" name="Στήλη3029"/>
    <tableColumn id="3051" name="Στήλη3030"/>
    <tableColumn id="3052" name="Στήλη3031"/>
    <tableColumn id="3053" name="Στήλη3032"/>
    <tableColumn id="3054" name="Στήλη3033"/>
    <tableColumn id="3055" name="Στήλη3034"/>
    <tableColumn id="3056" name="Στήλη3035"/>
    <tableColumn id="3057" name="Στήλη3036"/>
    <tableColumn id="3058" name="Στήλη3037"/>
    <tableColumn id="3059" name="Στήλη3038"/>
    <tableColumn id="3060" name="Στήλη3039"/>
    <tableColumn id="3061" name="Στήλη3040"/>
    <tableColumn id="3062" name="Στήλη3041"/>
    <tableColumn id="3063" name="Στήλη3042"/>
    <tableColumn id="3064" name="Στήλη3043"/>
    <tableColumn id="3065" name="Στήλη3044"/>
    <tableColumn id="3066" name="Στήλη3045"/>
    <tableColumn id="3067" name="Στήλη3046"/>
    <tableColumn id="3068" name="Στήλη3047"/>
    <tableColumn id="3069" name="Στήλη3048"/>
    <tableColumn id="3070" name="Στήλη3049"/>
    <tableColumn id="3071" name="Στήλη3050"/>
    <tableColumn id="3072" name="Στήλη3051"/>
    <tableColumn id="3073" name="Στήλη3052"/>
    <tableColumn id="3074" name="Στήλη3053"/>
    <tableColumn id="3075" name="Στήλη3054"/>
    <tableColumn id="3076" name="Στήλη3055"/>
    <tableColumn id="3077" name="Στήλη3056"/>
    <tableColumn id="3078" name="Στήλη3057"/>
    <tableColumn id="3079" name="Στήλη3058"/>
    <tableColumn id="3080" name="Στήλη3059"/>
    <tableColumn id="3081" name="Στήλη3060"/>
    <tableColumn id="3082" name="Στήλη3061"/>
    <tableColumn id="3083" name="Στήλη3062"/>
    <tableColumn id="3084" name="Στήλη3063"/>
    <tableColumn id="3085" name="Στήλη3064"/>
    <tableColumn id="3086" name="Στήλη3065"/>
    <tableColumn id="3087" name="Στήλη3066"/>
    <tableColumn id="3088" name="Στήλη3067"/>
    <tableColumn id="3089" name="Στήλη3068"/>
    <tableColumn id="3090" name="Στήλη3069"/>
    <tableColumn id="3091" name="Στήλη3070"/>
    <tableColumn id="3092" name="Στήλη3071"/>
    <tableColumn id="3093" name="Στήλη3072"/>
    <tableColumn id="3094" name="Στήλη3073"/>
    <tableColumn id="3095" name="Στήλη3074"/>
    <tableColumn id="3096" name="Στήλη3075"/>
    <tableColumn id="3097" name="Στήλη3076"/>
    <tableColumn id="3098" name="Στήλη3077"/>
    <tableColumn id="3099" name="Στήλη3078"/>
    <tableColumn id="3100" name="Στήλη3079"/>
    <tableColumn id="3101" name="Στήλη3080"/>
    <tableColumn id="3102" name="Στήλη3081"/>
    <tableColumn id="3103" name="Στήλη3082"/>
    <tableColumn id="3104" name="Στήλη3083"/>
    <tableColumn id="3105" name="Στήλη3084"/>
    <tableColumn id="3106" name="Στήλη3085"/>
    <tableColumn id="3107" name="Στήλη3086"/>
    <tableColumn id="3108" name="Στήλη3087"/>
    <tableColumn id="3109" name="Στήλη3088"/>
    <tableColumn id="3110" name="Στήλη3089"/>
    <tableColumn id="3111" name="Στήλη3090"/>
    <tableColumn id="3112" name="Στήλη3091"/>
    <tableColumn id="3113" name="Στήλη3092"/>
    <tableColumn id="3114" name="Στήλη3093"/>
    <tableColumn id="3115" name="Στήλη3094"/>
    <tableColumn id="3116" name="Στήλη3095"/>
    <tableColumn id="3117" name="Στήλη3096"/>
    <tableColumn id="3118" name="Στήλη3097"/>
    <tableColumn id="3119" name="Στήλη3098"/>
    <tableColumn id="3120" name="Στήλη3099"/>
    <tableColumn id="3121" name="Στήλη3100"/>
    <tableColumn id="3122" name="Στήλη3101"/>
    <tableColumn id="3123" name="Στήλη3102"/>
    <tableColumn id="3124" name="Στήλη3103"/>
    <tableColumn id="3125" name="Στήλη3104"/>
    <tableColumn id="3126" name="Στήλη3105"/>
    <tableColumn id="3127" name="Στήλη3106"/>
    <tableColumn id="3128" name="Στήλη3107"/>
    <tableColumn id="3129" name="Στήλη3108"/>
    <tableColumn id="3130" name="Στήλη3109"/>
    <tableColumn id="3131" name="Στήλη3110"/>
    <tableColumn id="3132" name="Στήλη3111"/>
    <tableColumn id="3133" name="Στήλη3112"/>
    <tableColumn id="3134" name="Στήλη3113"/>
    <tableColumn id="3135" name="Στήλη3114"/>
    <tableColumn id="3136" name="Στήλη3115"/>
    <tableColumn id="3137" name="Στήλη3116"/>
    <tableColumn id="3138" name="Στήλη3117"/>
    <tableColumn id="3139" name="Στήλη3118"/>
    <tableColumn id="3140" name="Στήλη3119"/>
    <tableColumn id="3141" name="Στήλη3120"/>
    <tableColumn id="3142" name="Στήλη3121"/>
    <tableColumn id="3143" name="Στήλη3122"/>
    <tableColumn id="3144" name="Στήλη3123"/>
    <tableColumn id="3145" name="Στήλη3124"/>
    <tableColumn id="3146" name="Στήλη3125"/>
    <tableColumn id="3147" name="Στήλη3126"/>
    <tableColumn id="3148" name="Στήλη3127"/>
    <tableColumn id="3149" name="Στήλη3128"/>
    <tableColumn id="3150" name="Στήλη3129"/>
    <tableColumn id="3151" name="Στήλη3130"/>
    <tableColumn id="3152" name="Στήλη3131"/>
    <tableColumn id="3153" name="Στήλη3132"/>
    <tableColumn id="3154" name="Στήλη3133"/>
    <tableColumn id="3155" name="Στήλη3134"/>
    <tableColumn id="3156" name="Στήλη3135"/>
    <tableColumn id="3157" name="Στήλη3136"/>
    <tableColumn id="3158" name="Στήλη3137"/>
    <tableColumn id="3159" name="Στήλη3138"/>
    <tableColumn id="3160" name="Στήλη3139"/>
    <tableColumn id="3161" name="Στήλη3140"/>
    <tableColumn id="3162" name="Στήλη3141"/>
    <tableColumn id="3163" name="Στήλη3142"/>
    <tableColumn id="3164" name="Στήλη3143"/>
    <tableColumn id="3165" name="Στήλη3144"/>
    <tableColumn id="3166" name="Στήλη3145"/>
    <tableColumn id="3167" name="Στήλη3146"/>
    <tableColumn id="3168" name="Στήλη3147"/>
    <tableColumn id="3169" name="Στήλη3148"/>
    <tableColumn id="3170" name="Στήλη3149"/>
    <tableColumn id="3171" name="Στήλη3150"/>
    <tableColumn id="3172" name="Στήλη3151"/>
    <tableColumn id="3173" name="Στήλη3152"/>
    <tableColumn id="3174" name="Στήλη3153"/>
    <tableColumn id="3175" name="Στήλη3154"/>
    <tableColumn id="3176" name="Στήλη3155"/>
    <tableColumn id="3177" name="Στήλη3156"/>
    <tableColumn id="3178" name="Στήλη3157"/>
    <tableColumn id="3179" name="Στήλη3158"/>
    <tableColumn id="3180" name="Στήλη3159"/>
    <tableColumn id="3181" name="Στήλη3160"/>
    <tableColumn id="3182" name="Στήλη3161"/>
    <tableColumn id="3183" name="Στήλη3162"/>
    <tableColumn id="3184" name="Στήλη3163"/>
    <tableColumn id="3185" name="Στήλη3164"/>
    <tableColumn id="3186" name="Στήλη3165"/>
    <tableColumn id="3187" name="Στήλη3166"/>
    <tableColumn id="3188" name="Στήλη3167"/>
    <tableColumn id="3189" name="Στήλη3168"/>
    <tableColumn id="3190" name="Στήλη3169"/>
    <tableColumn id="3191" name="Στήλη3170"/>
    <tableColumn id="3192" name="Στήλη3171"/>
    <tableColumn id="3193" name="Στήλη3172"/>
    <tableColumn id="3194" name="Στήλη3173"/>
    <tableColumn id="3195" name="Στήλη3174"/>
    <tableColumn id="3196" name="Στήλη3175"/>
    <tableColumn id="3197" name="Στήλη3176"/>
    <tableColumn id="3198" name="Στήλη3177"/>
    <tableColumn id="3199" name="Στήλη3178"/>
    <tableColumn id="3200" name="Στήλη3179"/>
    <tableColumn id="3201" name="Στήλη3180"/>
    <tableColumn id="3202" name="Στήλη3181"/>
    <tableColumn id="3203" name="Στήλη3182"/>
    <tableColumn id="3204" name="Στήλη3183"/>
    <tableColumn id="3205" name="Στήλη3184"/>
    <tableColumn id="3206" name="Στήλη3185"/>
    <tableColumn id="3207" name="Στήλη3186"/>
    <tableColumn id="3208" name="Στήλη3187"/>
    <tableColumn id="3209" name="Στήλη3188"/>
    <tableColumn id="3210" name="Στήλη3189"/>
    <tableColumn id="3211" name="Στήλη3190"/>
    <tableColumn id="3212" name="Στήλη3191"/>
    <tableColumn id="3213" name="Στήλη3192"/>
    <tableColumn id="3214" name="Στήλη3193"/>
    <tableColumn id="3215" name="Στήλη3194"/>
    <tableColumn id="3216" name="Στήλη3195"/>
    <tableColumn id="3217" name="Στήλη3196"/>
    <tableColumn id="3218" name="Στήλη3197"/>
    <tableColumn id="3219" name="Στήλη3198"/>
    <tableColumn id="3220" name="Στήλη3199"/>
    <tableColumn id="3221" name="Στήλη3200"/>
    <tableColumn id="3222" name="Στήλη3201"/>
    <tableColumn id="3223" name="Στήλη3202"/>
    <tableColumn id="3224" name="Στήλη3203"/>
    <tableColumn id="3225" name="Στήλη3204"/>
    <tableColumn id="3226" name="Στήλη3205"/>
    <tableColumn id="3227" name="Στήλη3206"/>
    <tableColumn id="3228" name="Στήλη3207"/>
    <tableColumn id="3229" name="Στήλη3208"/>
    <tableColumn id="3230" name="Στήλη3209"/>
    <tableColumn id="3231" name="Στήλη3210"/>
    <tableColumn id="3232" name="Στήλη3211"/>
    <tableColumn id="3233" name="Στήλη3212"/>
    <tableColumn id="3234" name="Στήλη3213"/>
    <tableColumn id="3235" name="Στήλη3214"/>
    <tableColumn id="3236" name="Στήλη3215"/>
    <tableColumn id="3237" name="Στήλη3216"/>
    <tableColumn id="3238" name="Στήλη3217"/>
    <tableColumn id="3239" name="Στήλη3218"/>
    <tableColumn id="3240" name="Στήλη3219"/>
    <tableColumn id="3241" name="Στήλη3220"/>
    <tableColumn id="3242" name="Στήλη3221"/>
    <tableColumn id="3243" name="Στήλη3222"/>
    <tableColumn id="3244" name="Στήλη3223"/>
    <tableColumn id="3245" name="Στήλη3224"/>
    <tableColumn id="3246" name="Στήλη3225"/>
    <tableColumn id="3247" name="Στήλη3226"/>
    <tableColumn id="3248" name="Στήλη3227"/>
    <tableColumn id="3249" name="Στήλη3228"/>
    <tableColumn id="3250" name="Στήλη3229"/>
    <tableColumn id="3251" name="Στήλη3230"/>
    <tableColumn id="3252" name="Στήλη3231"/>
    <tableColumn id="3253" name="Στήλη3232"/>
    <tableColumn id="3254" name="Στήλη3233"/>
    <tableColumn id="3255" name="Στήλη3234"/>
    <tableColumn id="3256" name="Στήλη3235"/>
    <tableColumn id="3257" name="Στήλη3236"/>
    <tableColumn id="3258" name="Στήλη3237"/>
    <tableColumn id="3259" name="Στήλη3238"/>
    <tableColumn id="3260" name="Στήλη3239"/>
    <tableColumn id="3261" name="Στήλη3240"/>
    <tableColumn id="3262" name="Στήλη3241"/>
    <tableColumn id="3263" name="Στήλη3242"/>
    <tableColumn id="3264" name="Στήλη3243"/>
    <tableColumn id="3265" name="Στήλη3244"/>
    <tableColumn id="3266" name="Στήλη3245"/>
    <tableColumn id="3267" name="Στήλη3246"/>
    <tableColumn id="3268" name="Στήλη3247"/>
    <tableColumn id="3269" name="Στήλη3248"/>
    <tableColumn id="3270" name="Στήλη3249"/>
    <tableColumn id="3271" name="Στήλη3250"/>
    <tableColumn id="3272" name="Στήλη3251"/>
    <tableColumn id="3273" name="Στήλη3252"/>
    <tableColumn id="3274" name="Στήλη3253"/>
    <tableColumn id="3275" name="Στήλη3254"/>
    <tableColumn id="3276" name="Στήλη3255"/>
    <tableColumn id="3277" name="Στήλη3256"/>
    <tableColumn id="3278" name="Στήλη3257"/>
    <tableColumn id="3279" name="Στήλη3258"/>
    <tableColumn id="3280" name="Στήλη3259"/>
    <tableColumn id="3281" name="Στήλη3260"/>
    <tableColumn id="3282" name="Στήλη3261"/>
    <tableColumn id="3283" name="Στήλη3262"/>
    <tableColumn id="3284" name="Στήλη3263"/>
    <tableColumn id="3285" name="Στήλη3264"/>
    <tableColumn id="3286" name="Στήλη3265"/>
    <tableColumn id="3287" name="Στήλη3266"/>
    <tableColumn id="3288" name="Στήλη3267"/>
    <tableColumn id="3289" name="Στήλη3268"/>
    <tableColumn id="3290" name="Στήλη3269"/>
    <tableColumn id="3291" name="Στήλη3270"/>
    <tableColumn id="3292" name="Στήλη3271"/>
    <tableColumn id="3293" name="Στήλη3272"/>
    <tableColumn id="3294" name="Στήλη3273"/>
    <tableColumn id="3295" name="Στήλη3274"/>
    <tableColumn id="3296" name="Στήλη3275"/>
    <tableColumn id="3297" name="Στήλη3276"/>
    <tableColumn id="3298" name="Στήλη3277"/>
    <tableColumn id="3299" name="Στήλη3278"/>
    <tableColumn id="3300" name="Στήλη3279"/>
    <tableColumn id="3301" name="Στήλη3280"/>
    <tableColumn id="3302" name="Στήλη3281"/>
    <tableColumn id="3303" name="Στήλη3282"/>
    <tableColumn id="3304" name="Στήλη3283"/>
    <tableColumn id="3305" name="Στήλη3284"/>
    <tableColumn id="3306" name="Στήλη3285"/>
    <tableColumn id="3307" name="Στήλη3286"/>
    <tableColumn id="3308" name="Στήλη3287"/>
    <tableColumn id="3309" name="Στήλη3288"/>
    <tableColumn id="3310" name="Στήλη3289"/>
    <tableColumn id="3311" name="Στήλη3290"/>
    <tableColumn id="3312" name="Στήλη3291"/>
    <tableColumn id="3313" name="Στήλη3292"/>
    <tableColumn id="3314" name="Στήλη3293"/>
    <tableColumn id="3315" name="Στήλη3294"/>
    <tableColumn id="3316" name="Στήλη3295"/>
    <tableColumn id="3317" name="Στήλη3296"/>
    <tableColumn id="3318" name="Στήλη3297"/>
    <tableColumn id="3319" name="Στήλη3298"/>
    <tableColumn id="3320" name="Στήλη3299"/>
    <tableColumn id="3321" name="Στήλη3300"/>
    <tableColumn id="3322" name="Στήλη3301"/>
    <tableColumn id="3323" name="Στήλη3302"/>
    <tableColumn id="3324" name="Στήλη3303"/>
    <tableColumn id="3325" name="Στήλη3304"/>
    <tableColumn id="3326" name="Στήλη3305"/>
    <tableColumn id="3327" name="Στήλη3306"/>
    <tableColumn id="3328" name="Στήλη3307"/>
    <tableColumn id="3329" name="Στήλη3308"/>
    <tableColumn id="3330" name="Στήλη3309"/>
    <tableColumn id="3331" name="Στήλη3310"/>
    <tableColumn id="3332" name="Στήλη3311"/>
    <tableColumn id="3333" name="Στήλη3312"/>
    <tableColumn id="3334" name="Στήλη3313"/>
    <tableColumn id="3335" name="Στήλη3314"/>
    <tableColumn id="3336" name="Στήλη3315"/>
    <tableColumn id="3337" name="Στήλη3316"/>
    <tableColumn id="3338" name="Στήλη3317"/>
    <tableColumn id="3339" name="Στήλη3318"/>
    <tableColumn id="3340" name="Στήλη3319"/>
    <tableColumn id="3341" name="Στήλη3320"/>
    <tableColumn id="3342" name="Στήλη3321"/>
    <tableColumn id="3343" name="Στήλη3322"/>
    <tableColumn id="3344" name="Στήλη3323"/>
    <tableColumn id="3345" name="Στήλη3324"/>
    <tableColumn id="3346" name="Στήλη3325"/>
    <tableColumn id="3347" name="Στήλη3326"/>
    <tableColumn id="3348" name="Στήλη3327"/>
    <tableColumn id="3349" name="Στήλη3328"/>
    <tableColumn id="3350" name="Στήλη3329"/>
    <tableColumn id="3351" name="Στήλη3330"/>
    <tableColumn id="3352" name="Στήλη3331"/>
    <tableColumn id="3353" name="Στήλη3332"/>
    <tableColumn id="3354" name="Στήλη3333"/>
    <tableColumn id="3355" name="Στήλη3334"/>
    <tableColumn id="3356" name="Στήλη3335"/>
    <tableColumn id="3357" name="Στήλη3336"/>
    <tableColumn id="3358" name="Στήλη3337"/>
    <tableColumn id="3359" name="Στήλη3338"/>
    <tableColumn id="3360" name="Στήλη3339"/>
    <tableColumn id="3361" name="Στήλη3340"/>
    <tableColumn id="3362" name="Στήλη3341"/>
    <tableColumn id="3363" name="Στήλη3342"/>
    <tableColumn id="3364" name="Στήλη3343"/>
    <tableColumn id="3365" name="Στήλη3344"/>
    <tableColumn id="3366" name="Στήλη3345"/>
    <tableColumn id="3367" name="Στήλη3346"/>
    <tableColumn id="3368" name="Στήλη3347"/>
    <tableColumn id="3369" name="Στήλη3348"/>
    <tableColumn id="3370" name="Στήλη3349"/>
    <tableColumn id="3371" name="Στήλη3350"/>
    <tableColumn id="3372" name="Στήλη3351"/>
    <tableColumn id="3373" name="Στήλη3352"/>
    <tableColumn id="3374" name="Στήλη3353"/>
    <tableColumn id="3375" name="Στήλη3354"/>
    <tableColumn id="3376" name="Στήλη3355"/>
    <tableColumn id="3377" name="Στήλη3356"/>
    <tableColumn id="3378" name="Στήλη3357"/>
    <tableColumn id="3379" name="Στήλη3358"/>
    <tableColumn id="3380" name="Στήλη3359"/>
    <tableColumn id="3381" name="Στήλη3360"/>
    <tableColumn id="3382" name="Στήλη3361"/>
    <tableColumn id="3383" name="Στήλη3362"/>
    <tableColumn id="3384" name="Στήλη3363"/>
    <tableColumn id="3385" name="Στήλη3364"/>
    <tableColumn id="3386" name="Στήλη3365"/>
    <tableColumn id="3387" name="Στήλη3366"/>
    <tableColumn id="3388" name="Στήλη3367"/>
    <tableColumn id="3389" name="Στήλη3368"/>
    <tableColumn id="3390" name="Στήλη3369"/>
    <tableColumn id="3391" name="Στήλη3370"/>
    <tableColumn id="3392" name="Στήλη3371"/>
    <tableColumn id="3393" name="Στήλη3372"/>
    <tableColumn id="3394" name="Στήλη3373"/>
    <tableColumn id="3395" name="Στήλη3374"/>
    <tableColumn id="3396" name="Στήλη3375"/>
    <tableColumn id="3397" name="Στήλη3376"/>
    <tableColumn id="3398" name="Στήλη3377"/>
    <tableColumn id="3399" name="Στήλη3378"/>
    <tableColumn id="3400" name="Στήλη3379"/>
    <tableColumn id="3401" name="Στήλη3380"/>
    <tableColumn id="3402" name="Στήλη3381"/>
    <tableColumn id="3403" name="Στήλη3382"/>
    <tableColumn id="3404" name="Στήλη3383"/>
    <tableColumn id="3405" name="Στήλη3384"/>
    <tableColumn id="3406" name="Στήλη3385"/>
    <tableColumn id="3407" name="Στήλη3386"/>
    <tableColumn id="3408" name="Στήλη3387"/>
    <tableColumn id="3409" name="Στήλη3388"/>
    <tableColumn id="3410" name="Στήλη3389"/>
    <tableColumn id="3411" name="Στήλη3390"/>
    <tableColumn id="3412" name="Στήλη3391"/>
    <tableColumn id="3413" name="Στήλη3392"/>
    <tableColumn id="3414" name="Στήλη3393"/>
    <tableColumn id="3415" name="Στήλη3394"/>
    <tableColumn id="3416" name="Στήλη3395"/>
    <tableColumn id="3417" name="Στήλη3396"/>
    <tableColumn id="3418" name="Στήλη3397"/>
    <tableColumn id="3419" name="Στήλη3398"/>
    <tableColumn id="3420" name="Στήλη3399"/>
    <tableColumn id="3421" name="Στήλη3400"/>
    <tableColumn id="3422" name="Στήλη3401"/>
    <tableColumn id="3423" name="Στήλη3402"/>
    <tableColumn id="3424" name="Στήλη3403"/>
    <tableColumn id="3425" name="Στήλη3404"/>
    <tableColumn id="3426" name="Στήλη3405"/>
    <tableColumn id="3427" name="Στήλη3406"/>
    <tableColumn id="3428" name="Στήλη3407"/>
    <tableColumn id="3429" name="Στήλη3408"/>
    <tableColumn id="3430" name="Στήλη3409"/>
    <tableColumn id="3431" name="Στήλη3410"/>
    <tableColumn id="3432" name="Στήλη3411"/>
    <tableColumn id="3433" name="Στήλη3412"/>
    <tableColumn id="3434" name="Στήλη3413"/>
    <tableColumn id="3435" name="Στήλη3414"/>
    <tableColumn id="3436" name="Στήλη3415"/>
    <tableColumn id="3437" name="Στήλη3416"/>
    <tableColumn id="3438" name="Στήλη3417"/>
    <tableColumn id="3439" name="Στήλη3418"/>
    <tableColumn id="3440" name="Στήλη3419"/>
    <tableColumn id="3441" name="Στήλη3420"/>
    <tableColumn id="3442" name="Στήλη3421"/>
    <tableColumn id="3443" name="Στήλη3422"/>
    <tableColumn id="3444" name="Στήλη3423"/>
    <tableColumn id="3445" name="Στήλη3424"/>
    <tableColumn id="3446" name="Στήλη3425"/>
    <tableColumn id="3447" name="Στήλη3426"/>
    <tableColumn id="3448" name="Στήλη3427"/>
    <tableColumn id="3449" name="Στήλη3428"/>
    <tableColumn id="3450" name="Στήλη3429"/>
    <tableColumn id="3451" name="Στήλη3430"/>
    <tableColumn id="3452" name="Στήλη3431"/>
    <tableColumn id="3453" name="Στήλη3432"/>
    <tableColumn id="3454" name="Στήλη3433"/>
    <tableColumn id="3455" name="Στήλη3434"/>
    <tableColumn id="3456" name="Στήλη3435"/>
    <tableColumn id="3457" name="Στήλη3436"/>
    <tableColumn id="3458" name="Στήλη3437"/>
    <tableColumn id="3459" name="Στήλη3438"/>
    <tableColumn id="3460" name="Στήλη3439"/>
    <tableColumn id="3461" name="Στήλη3440"/>
    <tableColumn id="3462" name="Στήλη3441"/>
    <tableColumn id="3463" name="Στήλη3442"/>
    <tableColumn id="3464" name="Στήλη3443"/>
    <tableColumn id="3465" name="Στήλη3444"/>
    <tableColumn id="3466" name="Στήλη3445"/>
    <tableColumn id="3467" name="Στήλη3446"/>
    <tableColumn id="3468" name="Στήλη3447"/>
    <tableColumn id="3469" name="Στήλη3448"/>
    <tableColumn id="3470" name="Στήλη3449"/>
    <tableColumn id="3471" name="Στήλη3450"/>
    <tableColumn id="3472" name="Στήλη3451"/>
    <tableColumn id="3473" name="Στήλη3452"/>
    <tableColumn id="3474" name="Στήλη3453"/>
    <tableColumn id="3475" name="Στήλη3454"/>
    <tableColumn id="3476" name="Στήλη3455"/>
    <tableColumn id="3477" name="Στήλη3456"/>
    <tableColumn id="3478" name="Στήλη3457"/>
    <tableColumn id="3479" name="Στήλη3458"/>
    <tableColumn id="3480" name="Στήλη3459"/>
    <tableColumn id="3481" name="Στήλη3460"/>
    <tableColumn id="3482" name="Στήλη3461"/>
    <tableColumn id="3483" name="Στήλη3462"/>
    <tableColumn id="3484" name="Στήλη3463"/>
    <tableColumn id="3485" name="Στήλη3464"/>
    <tableColumn id="3486" name="Στήλη3465"/>
    <tableColumn id="3487" name="Στήλη3466"/>
    <tableColumn id="3488" name="Στήλη3467"/>
    <tableColumn id="3489" name="Στήλη3468"/>
    <tableColumn id="3490" name="Στήλη3469"/>
    <tableColumn id="3491" name="Στήλη3470"/>
    <tableColumn id="3492" name="Στήλη3471"/>
    <tableColumn id="3493" name="Στήλη3472"/>
    <tableColumn id="3494" name="Στήλη3473"/>
    <tableColumn id="3495" name="Στήλη3474"/>
    <tableColumn id="3496" name="Στήλη3475"/>
    <tableColumn id="3497" name="Στήλη3476"/>
    <tableColumn id="3498" name="Στήλη3477"/>
    <tableColumn id="3499" name="Στήλη3478"/>
    <tableColumn id="3500" name="Στήλη3479"/>
    <tableColumn id="3501" name="Στήλη3480"/>
    <tableColumn id="3502" name="Στήλη3481"/>
    <tableColumn id="3503" name="Στήλη3482"/>
    <tableColumn id="3504" name="Στήλη3483"/>
    <tableColumn id="3505" name="Στήλη3484"/>
    <tableColumn id="3506" name="Στήλη3485"/>
    <tableColumn id="3507" name="Στήλη3486"/>
    <tableColumn id="3508" name="Στήλη3487"/>
    <tableColumn id="3509" name="Στήλη3488"/>
    <tableColumn id="3510" name="Στήλη3489"/>
    <tableColumn id="3511" name="Στήλη3490"/>
    <tableColumn id="3512" name="Στήλη3491"/>
    <tableColumn id="3513" name="Στήλη3492"/>
    <tableColumn id="3514" name="Στήλη3493"/>
    <tableColumn id="3515" name="Στήλη3494"/>
    <tableColumn id="3516" name="Στήλη3495"/>
    <tableColumn id="3517" name="Στήλη3496"/>
    <tableColumn id="3518" name="Στήλη3497"/>
    <tableColumn id="3519" name="Στήλη3498"/>
    <tableColumn id="3520" name="Στήλη3499"/>
    <tableColumn id="3521" name="Στήλη3500"/>
    <tableColumn id="3522" name="Στήλη3501"/>
    <tableColumn id="3523" name="Στήλη3502"/>
    <tableColumn id="3524" name="Στήλη3503"/>
    <tableColumn id="3525" name="Στήλη3504"/>
    <tableColumn id="3526" name="Στήλη3505"/>
    <tableColumn id="3527" name="Στήλη3506"/>
    <tableColumn id="3528" name="Στήλη3507"/>
    <tableColumn id="3529" name="Στήλη3508"/>
    <tableColumn id="3530" name="Στήλη3509"/>
    <tableColumn id="3531" name="Στήλη3510"/>
    <tableColumn id="3532" name="Στήλη3511"/>
    <tableColumn id="3533" name="Στήλη3512"/>
    <tableColumn id="3534" name="Στήλη3513"/>
    <tableColumn id="3535" name="Στήλη3514"/>
    <tableColumn id="3536" name="Στήλη3515"/>
    <tableColumn id="3537" name="Στήλη3516"/>
    <tableColumn id="3538" name="Στήλη3517"/>
    <tableColumn id="3539" name="Στήλη3518"/>
    <tableColumn id="3540" name="Στήλη3519"/>
    <tableColumn id="3541" name="Στήλη3520"/>
    <tableColumn id="3542" name="Στήλη3521"/>
    <tableColumn id="3543" name="Στήλη3522"/>
    <tableColumn id="3544" name="Στήλη3523"/>
    <tableColumn id="3545" name="Στήλη3524"/>
    <tableColumn id="3546" name="Στήλη3525"/>
    <tableColumn id="3547" name="Στήλη3526"/>
    <tableColumn id="3548" name="Στήλη3527"/>
    <tableColumn id="3549" name="Στήλη3528"/>
    <tableColumn id="3550" name="Στήλη3529"/>
    <tableColumn id="3551" name="Στήλη3530"/>
    <tableColumn id="3552" name="Στήλη3531"/>
    <tableColumn id="3553" name="Στήλη3532"/>
    <tableColumn id="3554" name="Στήλη3533"/>
    <tableColumn id="3555" name="Στήλη3534"/>
    <tableColumn id="3556" name="Στήλη3535"/>
    <tableColumn id="3557" name="Στήλη3536"/>
    <tableColumn id="3558" name="Στήλη3537"/>
    <tableColumn id="3559" name="Στήλη3538"/>
    <tableColumn id="3560" name="Στήλη3539"/>
    <tableColumn id="3561" name="Στήλη3540"/>
    <tableColumn id="3562" name="Στήλη3541"/>
    <tableColumn id="3563" name="Στήλη3542"/>
    <tableColumn id="3564" name="Στήλη3543"/>
    <tableColumn id="3565" name="Στήλη3544"/>
    <tableColumn id="3566" name="Στήλη3545"/>
    <tableColumn id="3567" name="Στήλη3546"/>
    <tableColumn id="3568" name="Στήλη3547"/>
    <tableColumn id="3569" name="Στήλη3548"/>
    <tableColumn id="3570" name="Στήλη3549"/>
    <tableColumn id="3571" name="Στήλη3550"/>
    <tableColumn id="3572" name="Στήλη3551"/>
    <tableColumn id="3573" name="Στήλη3552"/>
    <tableColumn id="3574" name="Στήλη3553"/>
    <tableColumn id="3575" name="Στήλη3554"/>
    <tableColumn id="3576" name="Στήλη3555"/>
    <tableColumn id="3577" name="Στήλη3556"/>
    <tableColumn id="3578" name="Στήλη3557"/>
    <tableColumn id="3579" name="Στήλη3558"/>
    <tableColumn id="3580" name="Στήλη3559"/>
    <tableColumn id="3581" name="Στήλη3560"/>
    <tableColumn id="3582" name="Στήλη3561"/>
    <tableColumn id="3583" name="Στήλη3562"/>
    <tableColumn id="3584" name="Στήλη3563"/>
    <tableColumn id="3585" name="Στήλη3564"/>
    <tableColumn id="3586" name="Στήλη3565"/>
    <tableColumn id="3587" name="Στήλη3566"/>
    <tableColumn id="3588" name="Στήλη3567"/>
    <tableColumn id="3589" name="Στήλη3568"/>
    <tableColumn id="3590" name="Στήλη3569"/>
    <tableColumn id="3591" name="Στήλη3570"/>
    <tableColumn id="3592" name="Στήλη3571"/>
    <tableColumn id="3593" name="Στήλη3572"/>
    <tableColumn id="3594" name="Στήλη3573"/>
    <tableColumn id="3595" name="Στήλη3574"/>
    <tableColumn id="3596" name="Στήλη3575"/>
    <tableColumn id="3597" name="Στήλη3576"/>
    <tableColumn id="3598" name="Στήλη3577"/>
    <tableColumn id="3599" name="Στήλη3578"/>
    <tableColumn id="3600" name="Στήλη3579"/>
    <tableColumn id="3601" name="Στήλη3580"/>
    <tableColumn id="3602" name="Στήλη3581"/>
    <tableColumn id="3603" name="Στήλη3582"/>
    <tableColumn id="3604" name="Στήλη3583"/>
    <tableColumn id="3605" name="Στήλη3584"/>
    <tableColumn id="3606" name="Στήλη3585"/>
    <tableColumn id="3607" name="Στήλη3586"/>
    <tableColumn id="3608" name="Στήλη3587"/>
    <tableColumn id="3609" name="Στήλη3588"/>
    <tableColumn id="3610" name="Στήλη3589"/>
    <tableColumn id="3611" name="Στήλη3590"/>
    <tableColumn id="3612" name="Στήλη3591"/>
    <tableColumn id="3613" name="Στήλη3592"/>
    <tableColumn id="3614" name="Στήλη3593"/>
    <tableColumn id="3615" name="Στήλη3594"/>
    <tableColumn id="3616" name="Στήλη3595"/>
    <tableColumn id="3617" name="Στήλη3596"/>
    <tableColumn id="3618" name="Στήλη3597"/>
    <tableColumn id="3619" name="Στήλη3598"/>
    <tableColumn id="3620" name="Στήλη3599"/>
    <tableColumn id="3621" name="Στήλη3600"/>
    <tableColumn id="3622" name="Στήλη3601"/>
    <tableColumn id="3623" name="Στήλη3602"/>
    <tableColumn id="3624" name="Στήλη3603"/>
    <tableColumn id="3625" name="Στήλη3604"/>
    <tableColumn id="3626" name="Στήλη3605"/>
    <tableColumn id="3627" name="Στήλη3606"/>
    <tableColumn id="3628" name="Στήλη3607"/>
    <tableColumn id="3629" name="Στήλη3608"/>
    <tableColumn id="3630" name="Στήλη3609"/>
    <tableColumn id="3631" name="Στήλη3610"/>
    <tableColumn id="3632" name="Στήλη3611"/>
    <tableColumn id="3633" name="Στήλη3612"/>
    <tableColumn id="3634" name="Στήλη3613"/>
    <tableColumn id="3635" name="Στήλη3614"/>
    <tableColumn id="3636" name="Στήλη3615"/>
    <tableColumn id="3637" name="Στήλη3616"/>
    <tableColumn id="3638" name="Στήλη3617"/>
    <tableColumn id="3639" name="Στήλη3618"/>
    <tableColumn id="3640" name="Στήλη3619"/>
    <tableColumn id="3641" name="Στήλη3620"/>
    <tableColumn id="3642" name="Στήλη3621"/>
    <tableColumn id="3643" name="Στήλη3622"/>
    <tableColumn id="3644" name="Στήλη3623"/>
    <tableColumn id="3645" name="Στήλη3624"/>
    <tableColumn id="3646" name="Στήλη3625"/>
    <tableColumn id="3647" name="Στήλη3626"/>
    <tableColumn id="3648" name="Στήλη3627"/>
    <tableColumn id="3649" name="Στήλη3628"/>
    <tableColumn id="3650" name="Στήλη3629"/>
    <tableColumn id="3651" name="Στήλη3630"/>
    <tableColumn id="3652" name="Στήλη3631"/>
    <tableColumn id="3653" name="Στήλη3632"/>
    <tableColumn id="3654" name="Στήλη3633"/>
    <tableColumn id="3655" name="Στήλη3634"/>
    <tableColumn id="3656" name="Στήλη3635"/>
    <tableColumn id="3657" name="Στήλη3636"/>
    <tableColumn id="3658" name="Στήλη3637"/>
    <tableColumn id="3659" name="Στήλη3638"/>
    <tableColumn id="3660" name="Στήλη3639"/>
    <tableColumn id="3661" name="Στήλη3640"/>
    <tableColumn id="3662" name="Στήλη3641"/>
    <tableColumn id="3663" name="Στήλη3642"/>
    <tableColumn id="3664" name="Στήλη3643"/>
    <tableColumn id="3665" name="Στήλη3644"/>
    <tableColumn id="3666" name="Στήλη3645"/>
    <tableColumn id="3667" name="Στήλη3646"/>
    <tableColumn id="3668" name="Στήλη3647"/>
    <tableColumn id="3669" name="Στήλη3648"/>
    <tableColumn id="3670" name="Στήλη3649"/>
    <tableColumn id="3671" name="Στήλη3650"/>
    <tableColumn id="3672" name="Στήλη3651"/>
    <tableColumn id="3673" name="Στήλη3652"/>
    <tableColumn id="3674" name="Στήλη3653"/>
    <tableColumn id="3675" name="Στήλη3654"/>
    <tableColumn id="3676" name="Στήλη3655"/>
    <tableColumn id="3677" name="Στήλη3656"/>
    <tableColumn id="3678" name="Στήλη3657"/>
    <tableColumn id="3679" name="Στήλη3658"/>
    <tableColumn id="3680" name="Στήλη3659"/>
    <tableColumn id="3681" name="Στήλη3660"/>
    <tableColumn id="3682" name="Στήλη3661"/>
    <tableColumn id="3683" name="Στήλη3662"/>
    <tableColumn id="3684" name="Στήλη3663"/>
    <tableColumn id="3685" name="Στήλη3664"/>
    <tableColumn id="3686" name="Στήλη3665"/>
    <tableColumn id="3687" name="Στήλη3666"/>
    <tableColumn id="3688" name="Στήλη3667"/>
    <tableColumn id="3689" name="Στήλη3668"/>
    <tableColumn id="3690" name="Στήλη3669"/>
    <tableColumn id="3691" name="Στήλη3670"/>
    <tableColumn id="3692" name="Στήλη3671"/>
    <tableColumn id="3693" name="Στήλη3672"/>
    <tableColumn id="3694" name="Στήλη3673"/>
    <tableColumn id="3695" name="Στήλη3674"/>
    <tableColumn id="3696" name="Στήλη3675"/>
    <tableColumn id="3697" name="Στήλη3676"/>
    <tableColumn id="3698" name="Στήλη3677"/>
    <tableColumn id="3699" name="Στήλη3678"/>
    <tableColumn id="3700" name="Στήλη3679"/>
    <tableColumn id="3701" name="Στήλη3680"/>
    <tableColumn id="3702" name="Στήλη3681"/>
    <tableColumn id="3703" name="Στήλη3682"/>
    <tableColumn id="3704" name="Στήλη3683"/>
    <tableColumn id="3705" name="Στήλη3684"/>
    <tableColumn id="3706" name="Στήλη3685"/>
    <tableColumn id="3707" name="Στήλη3686"/>
    <tableColumn id="3708" name="Στήλη3687"/>
    <tableColumn id="3709" name="Στήλη3688"/>
    <tableColumn id="3710" name="Στήλη3689"/>
    <tableColumn id="3711" name="Στήλη3690"/>
    <tableColumn id="3712" name="Στήλη3691"/>
    <tableColumn id="3713" name="Στήλη3692"/>
    <tableColumn id="3714" name="Στήλη3693"/>
    <tableColumn id="3715" name="Στήλη3694"/>
    <tableColumn id="3716" name="Στήλη3695"/>
    <tableColumn id="3717" name="Στήλη3696"/>
    <tableColumn id="3718" name="Στήλη3697"/>
    <tableColumn id="3719" name="Στήλη3698"/>
    <tableColumn id="3720" name="Στήλη3699"/>
    <tableColumn id="3721" name="Στήλη3700"/>
    <tableColumn id="3722" name="Στήλη3701"/>
    <tableColumn id="3723" name="Στήλη3702"/>
    <tableColumn id="3724" name="Στήλη3703"/>
    <tableColumn id="3725" name="Στήλη3704"/>
    <tableColumn id="3726" name="Στήλη3705"/>
    <tableColumn id="3727" name="Στήλη3706"/>
    <tableColumn id="3728" name="Στήλη3707"/>
    <tableColumn id="3729" name="Στήλη3708"/>
    <tableColumn id="3730" name="Στήλη3709"/>
    <tableColumn id="3731" name="Στήλη3710"/>
    <tableColumn id="3732" name="Στήλη3711"/>
    <tableColumn id="3733" name="Στήλη3712"/>
    <tableColumn id="3734" name="Στήλη3713"/>
    <tableColumn id="3735" name="Στήλη3714"/>
    <tableColumn id="3736" name="Στήλη3715"/>
    <tableColumn id="3737" name="Στήλη3716"/>
    <tableColumn id="3738" name="Στήλη3717"/>
    <tableColumn id="3739" name="Στήλη3718"/>
    <tableColumn id="3740" name="Στήλη3719"/>
    <tableColumn id="3741" name="Στήλη3720"/>
    <tableColumn id="3742" name="Στήλη3721"/>
    <tableColumn id="3743" name="Στήλη3722"/>
    <tableColumn id="3744" name="Στήλη3723"/>
    <tableColumn id="3745" name="Στήλη3724"/>
    <tableColumn id="3746" name="Στήλη3725"/>
    <tableColumn id="3747" name="Στήλη3726"/>
    <tableColumn id="3748" name="Στήλη3727"/>
    <tableColumn id="3749" name="Στήλη3728"/>
    <tableColumn id="3750" name="Στήλη3729"/>
    <tableColumn id="3751" name="Στήλη3730"/>
    <tableColumn id="3752" name="Στήλη3731"/>
    <tableColumn id="3753" name="Στήλη3732"/>
    <tableColumn id="3754" name="Στήλη3733"/>
    <tableColumn id="3755" name="Στήλη3734"/>
    <tableColumn id="3756" name="Στήλη3735"/>
    <tableColumn id="3757" name="Στήλη3736"/>
    <tableColumn id="3758" name="Στήλη3737"/>
    <tableColumn id="3759" name="Στήλη3738"/>
    <tableColumn id="3760" name="Στήλη3739"/>
    <tableColumn id="3761" name="Στήλη3740"/>
    <tableColumn id="3762" name="Στήλη3741"/>
    <tableColumn id="3763" name="Στήλη3742"/>
    <tableColumn id="3764" name="Στήλη3743"/>
    <tableColumn id="3765" name="Στήλη3744"/>
    <tableColumn id="3766" name="Στήλη3745"/>
    <tableColumn id="3767" name="Στήλη3746"/>
    <tableColumn id="3768" name="Στήλη3747"/>
    <tableColumn id="3769" name="Στήλη3748"/>
    <tableColumn id="3770" name="Στήλη3749"/>
    <tableColumn id="3771" name="Στήλη3750"/>
    <tableColumn id="3772" name="Στήλη3751"/>
    <tableColumn id="3773" name="Στήλη3752"/>
    <tableColumn id="3774" name="Στήλη3753"/>
    <tableColumn id="3775" name="Στήλη3754"/>
    <tableColumn id="3776" name="Στήλη3755"/>
    <tableColumn id="3777" name="Στήλη3756"/>
    <tableColumn id="3778" name="Στήλη3757"/>
    <tableColumn id="3779" name="Στήλη3758"/>
    <tableColumn id="3780" name="Στήλη3759"/>
    <tableColumn id="3781" name="Στήλη3760"/>
    <tableColumn id="3782" name="Στήλη3761"/>
    <tableColumn id="3783" name="Στήλη3762"/>
    <tableColumn id="3784" name="Στήλη3763"/>
    <tableColumn id="3785" name="Στήλη3764"/>
    <tableColumn id="3786" name="Στήλη3765"/>
    <tableColumn id="3787" name="Στήλη3766"/>
    <tableColumn id="3788" name="Στήλη3767"/>
    <tableColumn id="3789" name="Στήλη3768"/>
    <tableColumn id="3790" name="Στήλη3769"/>
    <tableColumn id="3791" name="Στήλη3770"/>
    <tableColumn id="3792" name="Στήλη3771"/>
    <tableColumn id="3793" name="Στήλη3772"/>
    <tableColumn id="3794" name="Στήλη3773"/>
    <tableColumn id="3795" name="Στήλη3774"/>
    <tableColumn id="3796" name="Στήλη3775"/>
    <tableColumn id="3797" name="Στήλη3776"/>
    <tableColumn id="3798" name="Στήλη3777"/>
    <tableColumn id="3799" name="Στήλη3778"/>
    <tableColumn id="3800" name="Στήλη3779"/>
    <tableColumn id="3801" name="Στήλη3780"/>
    <tableColumn id="3802" name="Στήλη3781"/>
    <tableColumn id="3803" name="Στήλη3782"/>
    <tableColumn id="3804" name="Στήλη3783"/>
    <tableColumn id="3805" name="Στήλη3784"/>
    <tableColumn id="3806" name="Στήλη3785"/>
    <tableColumn id="3807" name="Στήλη3786"/>
    <tableColumn id="3808" name="Στήλη3787"/>
    <tableColumn id="3809" name="Στήλη3788"/>
    <tableColumn id="3810" name="Στήλη3789"/>
    <tableColumn id="3811" name="Στήλη3790"/>
    <tableColumn id="3812" name="Στήλη3791"/>
    <tableColumn id="3813" name="Στήλη3792"/>
    <tableColumn id="3814" name="Στήλη3793"/>
    <tableColumn id="3815" name="Στήλη3794"/>
    <tableColumn id="3816" name="Στήλη3795"/>
    <tableColumn id="3817" name="Στήλη3796"/>
    <tableColumn id="3818" name="Στήλη3797"/>
    <tableColumn id="3819" name="Στήλη3798"/>
    <tableColumn id="3820" name="Στήλη3799"/>
    <tableColumn id="3821" name="Στήλη3800"/>
    <tableColumn id="3822" name="Στήλη3801"/>
    <tableColumn id="3823" name="Στήλη3802"/>
    <tableColumn id="3824" name="Στήλη3803"/>
    <tableColumn id="3825" name="Στήλη3804"/>
    <tableColumn id="3826" name="Στήλη3805"/>
    <tableColumn id="3827" name="Στήλη3806"/>
    <tableColumn id="3828" name="Στήλη3807"/>
    <tableColumn id="3829" name="Στήλη3808"/>
    <tableColumn id="3830" name="Στήλη3809"/>
    <tableColumn id="3831" name="Στήλη3810"/>
    <tableColumn id="3832" name="Στήλη3811"/>
    <tableColumn id="3833" name="Στήλη3812"/>
    <tableColumn id="3834" name="Στήλη3813"/>
    <tableColumn id="3835" name="Στήλη3814"/>
    <tableColumn id="3836" name="Στήλη3815"/>
    <tableColumn id="3837" name="Στήλη3816"/>
    <tableColumn id="3838" name="Στήλη3817"/>
    <tableColumn id="3839" name="Στήλη3818"/>
    <tableColumn id="3840" name="Στήλη3819"/>
    <tableColumn id="3841" name="Στήλη3820"/>
    <tableColumn id="3842" name="Στήλη3821"/>
    <tableColumn id="3843" name="Στήλη3822"/>
    <tableColumn id="3844" name="Στήλη3823"/>
    <tableColumn id="3845" name="Στήλη3824"/>
    <tableColumn id="3846" name="Στήλη3825"/>
    <tableColumn id="3847" name="Στήλη3826"/>
    <tableColumn id="3848" name="Στήλη3827"/>
    <tableColumn id="3849" name="Στήλη3828"/>
    <tableColumn id="3850" name="Στήλη3829"/>
    <tableColumn id="3851" name="Στήλη3830"/>
    <tableColumn id="3852" name="Στήλη3831"/>
    <tableColumn id="3853" name="Στήλη3832"/>
    <tableColumn id="3854" name="Στήλη3833"/>
    <tableColumn id="3855" name="Στήλη3834"/>
    <tableColumn id="3856" name="Στήλη3835"/>
    <tableColumn id="3857" name="Στήλη3836"/>
    <tableColumn id="3858" name="Στήλη3837"/>
    <tableColumn id="3859" name="Στήλη3838"/>
    <tableColumn id="3860" name="Στήλη3839"/>
    <tableColumn id="3861" name="Στήλη3840"/>
    <tableColumn id="3862" name="Στήλη3841"/>
    <tableColumn id="3863" name="Στήλη3842"/>
    <tableColumn id="3864" name="Στήλη3843"/>
    <tableColumn id="3865" name="Στήλη3844"/>
    <tableColumn id="3866" name="Στήλη3845"/>
    <tableColumn id="3867" name="Στήλη3846"/>
    <tableColumn id="3868" name="Στήλη3847"/>
    <tableColumn id="3869" name="Στήλη3848"/>
    <tableColumn id="3870" name="Στήλη3849"/>
    <tableColumn id="3871" name="Στήλη3850"/>
    <tableColumn id="3872" name="Στήλη3851"/>
    <tableColumn id="3873" name="Στήλη3852"/>
    <tableColumn id="3874" name="Στήλη3853"/>
    <tableColumn id="3875" name="Στήλη3854"/>
    <tableColumn id="3876" name="Στήλη3855"/>
    <tableColumn id="3877" name="Στήλη3856"/>
    <tableColumn id="3878" name="Στήλη3857"/>
    <tableColumn id="3879" name="Στήλη3858"/>
    <tableColumn id="3880" name="Στήλη3859"/>
    <tableColumn id="3881" name="Στήλη3860"/>
    <tableColumn id="3882" name="Στήλη3861"/>
    <tableColumn id="3883" name="Στήλη3862"/>
    <tableColumn id="3884" name="Στήλη3863"/>
    <tableColumn id="3885" name="Στήλη3864"/>
    <tableColumn id="3886" name="Στήλη3865"/>
    <tableColumn id="3887" name="Στήλη3866"/>
    <tableColumn id="3888" name="Στήλη3867"/>
    <tableColumn id="3889" name="Στήλη3868"/>
    <tableColumn id="3890" name="Στήλη3869"/>
    <tableColumn id="3891" name="Στήλη3870"/>
    <tableColumn id="3892" name="Στήλη3871"/>
    <tableColumn id="3893" name="Στήλη3872"/>
    <tableColumn id="3894" name="Στήλη3873"/>
    <tableColumn id="3895" name="Στήλη3874"/>
    <tableColumn id="3896" name="Στήλη3875"/>
    <tableColumn id="3897" name="Στήλη3876"/>
    <tableColumn id="3898" name="Στήλη3877"/>
    <tableColumn id="3899" name="Στήλη3878"/>
    <tableColumn id="3900" name="Στήλη3879"/>
    <tableColumn id="3901" name="Στήλη3880"/>
    <tableColumn id="3902" name="Στήλη3881"/>
    <tableColumn id="3903" name="Στήλη3882"/>
    <tableColumn id="3904" name="Στήλη3883"/>
    <tableColumn id="3905" name="Στήλη3884"/>
    <tableColumn id="3906" name="Στήλη3885"/>
    <tableColumn id="3907" name="Στήλη3886"/>
    <tableColumn id="3908" name="Στήλη3887"/>
    <tableColumn id="3909" name="Στήλη3888"/>
    <tableColumn id="3910" name="Στήλη3889"/>
    <tableColumn id="3911" name="Στήλη3890"/>
    <tableColumn id="3912" name="Στήλη3891"/>
    <tableColumn id="3913" name="Στήλη3892"/>
    <tableColumn id="3914" name="Στήλη3893"/>
    <tableColumn id="3915" name="Στήλη3894"/>
    <tableColumn id="3916" name="Στήλη3895"/>
    <tableColumn id="3917" name="Στήλη3896"/>
    <tableColumn id="3918" name="Στήλη3897"/>
    <tableColumn id="3919" name="Στήλη3898"/>
    <tableColumn id="3920" name="Στήλη3899"/>
    <tableColumn id="3921" name="Στήλη3900"/>
    <tableColumn id="3922" name="Στήλη3901"/>
    <tableColumn id="3923" name="Στήλη3902"/>
    <tableColumn id="3924" name="Στήλη3903"/>
    <tableColumn id="3925" name="Στήλη3904"/>
    <tableColumn id="3926" name="Στήλη3905"/>
    <tableColumn id="3927" name="Στήλη3906"/>
    <tableColumn id="3928" name="Στήλη3907"/>
    <tableColumn id="3929" name="Στήλη3908"/>
    <tableColumn id="3930" name="Στήλη3909"/>
    <tableColumn id="3931" name="Στήλη3910"/>
    <tableColumn id="3932" name="Στήλη3911"/>
    <tableColumn id="3933" name="Στήλη3912"/>
    <tableColumn id="3934" name="Στήλη3913"/>
    <tableColumn id="3935" name="Στήλη3914"/>
    <tableColumn id="3936" name="Στήλη3915"/>
    <tableColumn id="3937" name="Στήλη3916"/>
    <tableColumn id="3938" name="Στήλη3917"/>
    <tableColumn id="3939" name="Στήλη3918"/>
    <tableColumn id="3940" name="Στήλη3919"/>
    <tableColumn id="3941" name="Στήλη3920"/>
    <tableColumn id="3942" name="Στήλη3921"/>
    <tableColumn id="3943" name="Στήλη3922"/>
    <tableColumn id="3944" name="Στήλη3923"/>
    <tableColumn id="3945" name="Στήλη3924"/>
    <tableColumn id="3946" name="Στήλη3925"/>
    <tableColumn id="3947" name="Στήλη3926"/>
    <tableColumn id="3948" name="Στήλη3927"/>
    <tableColumn id="3949" name="Στήλη3928"/>
    <tableColumn id="3950" name="Στήλη3929"/>
    <tableColumn id="3951" name="Στήλη3930"/>
    <tableColumn id="3952" name="Στήλη3931"/>
    <tableColumn id="3953" name="Στήλη3932"/>
    <tableColumn id="3954" name="Στήλη3933"/>
    <tableColumn id="3955" name="Στήλη3934"/>
    <tableColumn id="3956" name="Στήλη3935"/>
    <tableColumn id="3957" name="Στήλη3936"/>
    <tableColumn id="3958" name="Στήλη3937"/>
    <tableColumn id="3959" name="Στήλη3938"/>
    <tableColumn id="3960" name="Στήλη3939"/>
    <tableColumn id="3961" name="Στήλη3940"/>
    <tableColumn id="3962" name="Στήλη3941"/>
    <tableColumn id="3963" name="Στήλη3942"/>
    <tableColumn id="3964" name="Στήλη3943"/>
    <tableColumn id="3965" name="Στήλη3944"/>
    <tableColumn id="3966" name="Στήλη3945"/>
    <tableColumn id="3967" name="Στήλη3946"/>
    <tableColumn id="3968" name="Στήλη3947"/>
    <tableColumn id="3969" name="Στήλη3948"/>
    <tableColumn id="3970" name="Στήλη3949"/>
    <tableColumn id="3971" name="Στήλη3950"/>
    <tableColumn id="3972" name="Στήλη3951"/>
    <tableColumn id="3973" name="Στήλη3952"/>
    <tableColumn id="3974" name="Στήλη3953"/>
    <tableColumn id="3975" name="Στήλη3954"/>
    <tableColumn id="3976" name="Στήλη3955"/>
    <tableColumn id="3977" name="Στήλη3956"/>
    <tableColumn id="3978" name="Στήλη3957"/>
    <tableColumn id="3979" name="Στήλη3958"/>
    <tableColumn id="3980" name="Στήλη3959"/>
    <tableColumn id="3981" name="Στήλη3960"/>
    <tableColumn id="3982" name="Στήλη3961"/>
    <tableColumn id="3983" name="Στήλη3962"/>
    <tableColumn id="3984" name="Στήλη3963"/>
    <tableColumn id="3985" name="Στήλη3964"/>
    <tableColumn id="3986" name="Στήλη3965"/>
    <tableColumn id="3987" name="Στήλη3966"/>
    <tableColumn id="3988" name="Στήλη3967"/>
    <tableColumn id="3989" name="Στήλη3968"/>
    <tableColumn id="3990" name="Στήλη3969"/>
    <tableColumn id="3991" name="Στήλη3970"/>
    <tableColumn id="3992" name="Στήλη3971"/>
    <tableColumn id="3993" name="Στήλη3972"/>
    <tableColumn id="3994" name="Στήλη3973"/>
    <tableColumn id="3995" name="Στήλη3974"/>
    <tableColumn id="3996" name="Στήλη3975"/>
    <tableColumn id="3997" name="Στήλη3976"/>
    <tableColumn id="3998" name="Στήλη3977"/>
    <tableColumn id="3999" name="Στήλη3978"/>
    <tableColumn id="4000" name="Στήλη3979"/>
    <tableColumn id="4001" name="Στήλη3980"/>
    <tableColumn id="4002" name="Στήλη3981"/>
    <tableColumn id="4003" name="Στήλη3982"/>
    <tableColumn id="4004" name="Στήλη3983"/>
    <tableColumn id="4005" name="Στήλη3984"/>
    <tableColumn id="4006" name="Στήλη3985"/>
    <tableColumn id="4007" name="Στήλη3986"/>
    <tableColumn id="4008" name="Στήλη3987"/>
    <tableColumn id="4009" name="Στήλη3988"/>
    <tableColumn id="4010" name="Στήλη3989"/>
    <tableColumn id="4011" name="Στήλη3990"/>
    <tableColumn id="4012" name="Στήλη3991"/>
    <tableColumn id="4013" name="Στήλη3992"/>
    <tableColumn id="4014" name="Στήλη3993"/>
    <tableColumn id="4015" name="Στήλη3994"/>
    <tableColumn id="4016" name="Στήλη3995"/>
    <tableColumn id="4017" name="Στήλη3996"/>
    <tableColumn id="4018" name="Στήλη3997"/>
    <tableColumn id="4019" name="Στήλη3998"/>
    <tableColumn id="4020" name="Στήλη3999"/>
    <tableColumn id="4021" name="Στήλη4000"/>
    <tableColumn id="4022" name="Στήλη4001"/>
    <tableColumn id="4023" name="Στήλη4002"/>
    <tableColumn id="4024" name="Στήλη4003"/>
    <tableColumn id="4025" name="Στήλη4004"/>
    <tableColumn id="4026" name="Στήλη4005"/>
    <tableColumn id="4027" name="Στήλη4006"/>
    <tableColumn id="4028" name="Στήλη4007"/>
    <tableColumn id="4029" name="Στήλη4008"/>
    <tableColumn id="4030" name="Στήλη4009"/>
    <tableColumn id="4031" name="Στήλη4010"/>
    <tableColumn id="4032" name="Στήλη4011"/>
    <tableColumn id="4033" name="Στήλη4012"/>
    <tableColumn id="4034" name="Στήλη4013"/>
    <tableColumn id="4035" name="Στήλη4014"/>
    <tableColumn id="4036" name="Στήλη4015"/>
    <tableColumn id="4037" name="Στήλη4016"/>
    <tableColumn id="4038" name="Στήλη4017"/>
    <tableColumn id="4039" name="Στήλη4018"/>
    <tableColumn id="4040" name="Στήλη4019"/>
    <tableColumn id="4041" name="Στήλη4020"/>
    <tableColumn id="4042" name="Στήλη4021"/>
    <tableColumn id="4043" name="Στήλη4022"/>
    <tableColumn id="4044" name="Στήλη4023"/>
    <tableColumn id="4045" name="Στήλη4024"/>
    <tableColumn id="4046" name="Στήλη4025"/>
    <tableColumn id="4047" name="Στήλη4026"/>
    <tableColumn id="4048" name="Στήλη4027"/>
    <tableColumn id="4049" name="Στήλη4028"/>
    <tableColumn id="4050" name="Στήλη4029"/>
    <tableColumn id="4051" name="Στήλη4030"/>
    <tableColumn id="4052" name="Στήλη4031"/>
    <tableColumn id="4053" name="Στήλη4032"/>
    <tableColumn id="4054" name="Στήλη4033"/>
    <tableColumn id="4055" name="Στήλη4034"/>
    <tableColumn id="4056" name="Στήλη4035"/>
    <tableColumn id="4057" name="Στήλη4036"/>
    <tableColumn id="4058" name="Στήλη4037"/>
    <tableColumn id="4059" name="Στήλη4038"/>
    <tableColumn id="4060" name="Στήλη4039"/>
    <tableColumn id="4061" name="Στήλη4040"/>
    <tableColumn id="4062" name="Στήλη4041"/>
    <tableColumn id="4063" name="Στήλη4042"/>
    <tableColumn id="4064" name="Στήλη4043"/>
    <tableColumn id="4065" name="Στήλη4044"/>
    <tableColumn id="4066" name="Στήλη4045"/>
    <tableColumn id="4067" name="Στήλη4046"/>
    <tableColumn id="4068" name="Στήλη4047"/>
    <tableColumn id="4069" name="Στήλη4048"/>
    <tableColumn id="4070" name="Στήλη4049"/>
    <tableColumn id="4071" name="Στήλη4050"/>
    <tableColumn id="4072" name="Στήλη4051"/>
    <tableColumn id="4073" name="Στήλη4052"/>
    <tableColumn id="4074" name="Στήλη4053"/>
    <tableColumn id="4075" name="Στήλη4054"/>
    <tableColumn id="4076" name="Στήλη4055"/>
    <tableColumn id="4077" name="Στήλη4056"/>
    <tableColumn id="4078" name="Στήλη4057"/>
    <tableColumn id="4079" name="Στήλη4058"/>
    <tableColumn id="4080" name="Στήλη4059"/>
    <tableColumn id="4081" name="Στήλη4060"/>
    <tableColumn id="4082" name="Στήλη4061"/>
    <tableColumn id="4083" name="Στήλη4062"/>
    <tableColumn id="4084" name="Στήλη4063"/>
    <tableColumn id="4085" name="Στήλη4064"/>
    <tableColumn id="4086" name="Στήλη4065"/>
    <tableColumn id="4087" name="Στήλη4066"/>
    <tableColumn id="4088" name="Στήλη4067"/>
    <tableColumn id="4089" name="Στήλη4068"/>
    <tableColumn id="4090" name="Στήλη4069"/>
    <tableColumn id="4091" name="Στήλη4070"/>
    <tableColumn id="4092" name="Στήλη4071"/>
    <tableColumn id="4093" name="Στήλη4072"/>
    <tableColumn id="4094" name="Στήλη4073"/>
    <tableColumn id="4095" name="Στήλη4074"/>
    <tableColumn id="4096" name="Στήλη4075"/>
    <tableColumn id="4097" name="Στήλη4076"/>
    <tableColumn id="4098" name="Στήλη4077"/>
    <tableColumn id="4099" name="Στήλη4078"/>
    <tableColumn id="4100" name="Στήλη4079"/>
    <tableColumn id="4101" name="Στήλη4080"/>
    <tableColumn id="4102" name="Στήλη4081"/>
    <tableColumn id="4103" name="Στήλη4082"/>
    <tableColumn id="4104" name="Στήλη4083"/>
    <tableColumn id="4105" name="Στήλη4084"/>
    <tableColumn id="4106" name="Στήλη4085"/>
    <tableColumn id="4107" name="Στήλη4086"/>
    <tableColumn id="4108" name="Στήλη4087"/>
    <tableColumn id="4109" name="Στήλη4088"/>
    <tableColumn id="4110" name="Στήλη4089"/>
    <tableColumn id="4111" name="Στήλη4090"/>
    <tableColumn id="4112" name="Στήλη4091"/>
    <tableColumn id="4113" name="Στήλη4092"/>
    <tableColumn id="4114" name="Στήλη4093"/>
    <tableColumn id="4115" name="Στήλη4094"/>
    <tableColumn id="4116" name="Στήλη4095"/>
    <tableColumn id="4117" name="Στήλη4096"/>
    <tableColumn id="4118" name="Στήλη4097"/>
    <tableColumn id="4119" name="Στήλη4098"/>
    <tableColumn id="4120" name="Στήλη4099"/>
    <tableColumn id="4121" name="Στήλη4100"/>
    <tableColumn id="4122" name="Στήλη4101"/>
    <tableColumn id="4123" name="Στήλη4102"/>
    <tableColumn id="4124" name="Στήλη4103"/>
    <tableColumn id="4125" name="Στήλη4104"/>
    <tableColumn id="4126" name="Στήλη4105"/>
    <tableColumn id="4127" name="Στήλη4106"/>
    <tableColumn id="4128" name="Στήλη4107"/>
    <tableColumn id="4129" name="Στήλη4108"/>
    <tableColumn id="4130" name="Στήλη4109"/>
    <tableColumn id="4131" name="Στήλη4110"/>
    <tableColumn id="4132" name="Στήλη4111"/>
    <tableColumn id="4133" name="Στήλη4112"/>
    <tableColumn id="4134" name="Στήλη4113"/>
    <tableColumn id="4135" name="Στήλη4114"/>
    <tableColumn id="4136" name="Στήλη4115"/>
    <tableColumn id="4137" name="Στήλη4116"/>
    <tableColumn id="4138" name="Στήλη4117"/>
    <tableColumn id="4139" name="Στήλη4118"/>
    <tableColumn id="4140" name="Στήλη4119"/>
    <tableColumn id="4141" name="Στήλη4120"/>
    <tableColumn id="4142" name="Στήλη4121"/>
    <tableColumn id="4143" name="Στήλη4122"/>
    <tableColumn id="4144" name="Στήλη4123"/>
    <tableColumn id="4145" name="Στήλη4124"/>
    <tableColumn id="4146" name="Στήλη4125"/>
    <tableColumn id="4147" name="Στήλη4126"/>
    <tableColumn id="4148" name="Στήλη4127"/>
    <tableColumn id="4149" name="Στήλη4128"/>
    <tableColumn id="4150" name="Στήλη4129"/>
    <tableColumn id="4151" name="Στήλη4130"/>
    <tableColumn id="4152" name="Στήλη4131"/>
    <tableColumn id="4153" name="Στήλη4132"/>
    <tableColumn id="4154" name="Στήλη4133"/>
    <tableColumn id="4155" name="Στήλη4134"/>
    <tableColumn id="4156" name="Στήλη4135"/>
    <tableColumn id="4157" name="Στήλη4136"/>
    <tableColumn id="4158" name="Στήλη4137"/>
    <tableColumn id="4159" name="Στήλη4138"/>
    <tableColumn id="4160" name="Στήλη4139"/>
    <tableColumn id="4161" name="Στήλη4140"/>
    <tableColumn id="4162" name="Στήλη4141"/>
    <tableColumn id="4163" name="Στήλη4142"/>
    <tableColumn id="4164" name="Στήλη4143"/>
    <tableColumn id="4165" name="Στήλη4144"/>
    <tableColumn id="4166" name="Στήλη4145"/>
    <tableColumn id="4167" name="Στήλη4146"/>
    <tableColumn id="4168" name="Στήλη4147"/>
    <tableColumn id="4169" name="Στήλη4148"/>
    <tableColumn id="4170" name="Στήλη4149"/>
    <tableColumn id="4171" name="Στήλη4150"/>
    <tableColumn id="4172" name="Στήλη4151"/>
    <tableColumn id="4173" name="Στήλη4152"/>
    <tableColumn id="4174" name="Στήλη4153"/>
    <tableColumn id="4175" name="Στήλη4154"/>
    <tableColumn id="4176" name="Στήλη4155"/>
    <tableColumn id="4177" name="Στήλη4156"/>
    <tableColumn id="4178" name="Στήλη4157"/>
    <tableColumn id="4179" name="Στήλη4158"/>
    <tableColumn id="4180" name="Στήλη4159"/>
    <tableColumn id="4181" name="Στήλη4160"/>
    <tableColumn id="4182" name="Στήλη4161"/>
    <tableColumn id="4183" name="Στήλη4162"/>
    <tableColumn id="4184" name="Στήλη4163"/>
    <tableColumn id="4185" name="Στήλη4164"/>
    <tableColumn id="4186" name="Στήλη4165"/>
    <tableColumn id="4187" name="Στήλη4166"/>
    <tableColumn id="4188" name="Στήλη4167"/>
    <tableColumn id="4189" name="Στήλη4168"/>
    <tableColumn id="4190" name="Στήλη4169"/>
    <tableColumn id="4191" name="Στήλη4170"/>
    <tableColumn id="4192" name="Στήλη4171"/>
    <tableColumn id="4193" name="Στήλη4172"/>
    <tableColumn id="4194" name="Στήλη4173"/>
    <tableColumn id="4195" name="Στήλη4174"/>
    <tableColumn id="4196" name="Στήλη4175"/>
    <tableColumn id="4197" name="Στήλη4176"/>
    <tableColumn id="4198" name="Στήλη4177"/>
    <tableColumn id="4199" name="Στήλη4178"/>
    <tableColumn id="4200" name="Στήλη4179"/>
    <tableColumn id="4201" name="Στήλη4180"/>
    <tableColumn id="4202" name="Στήλη4181"/>
    <tableColumn id="4203" name="Στήλη4182"/>
    <tableColumn id="4204" name="Στήλη4183"/>
    <tableColumn id="4205" name="Στήλη4184"/>
    <tableColumn id="4206" name="Στήλη4185"/>
    <tableColumn id="4207" name="Στήλη4186"/>
    <tableColumn id="4208" name="Στήλη4187"/>
    <tableColumn id="4209" name="Στήλη4188"/>
    <tableColumn id="4210" name="Στήλη4189"/>
    <tableColumn id="4211" name="Στήλη4190"/>
    <tableColumn id="4212" name="Στήλη4191"/>
    <tableColumn id="4213" name="Στήλη4192"/>
    <tableColumn id="4214" name="Στήλη4193"/>
    <tableColumn id="4215" name="Στήλη4194"/>
    <tableColumn id="4216" name="Στήλη4195"/>
    <tableColumn id="4217" name="Στήλη4196"/>
    <tableColumn id="4218" name="Στήλη4197"/>
    <tableColumn id="4219" name="Στήλη4198"/>
    <tableColumn id="4220" name="Στήλη4199"/>
    <tableColumn id="4221" name="Στήλη4200"/>
    <tableColumn id="4222" name="Στήλη4201"/>
    <tableColumn id="4223" name="Στήλη4202"/>
    <tableColumn id="4224" name="Στήλη4203"/>
    <tableColumn id="4225" name="Στήλη4204"/>
    <tableColumn id="4226" name="Στήλη4205"/>
    <tableColumn id="4227" name="Στήλη4206"/>
    <tableColumn id="4228" name="Στήλη4207"/>
    <tableColumn id="4229" name="Στήλη4208"/>
    <tableColumn id="4230" name="Στήλη4209"/>
    <tableColumn id="4231" name="Στήλη4210"/>
    <tableColumn id="4232" name="Στήλη4211"/>
    <tableColumn id="4233" name="Στήλη4212"/>
    <tableColumn id="4234" name="Στήλη4213"/>
    <tableColumn id="4235" name="Στήλη4214"/>
    <tableColumn id="4236" name="Στήλη4215"/>
    <tableColumn id="4237" name="Στήλη4216"/>
    <tableColumn id="4238" name="Στήλη4217"/>
    <tableColumn id="4239" name="Στήλη4218"/>
    <tableColumn id="4240" name="Στήλη4219"/>
    <tableColumn id="4241" name="Στήλη4220"/>
    <tableColumn id="4242" name="Στήλη4221"/>
    <tableColumn id="4243" name="Στήλη4222"/>
    <tableColumn id="4244" name="Στήλη4223"/>
    <tableColumn id="4245" name="Στήλη4224"/>
    <tableColumn id="4246" name="Στήλη4225"/>
    <tableColumn id="4247" name="Στήλη4226"/>
    <tableColumn id="4248" name="Στήλη4227"/>
    <tableColumn id="4249" name="Στήλη4228"/>
    <tableColumn id="4250" name="Στήλη4229"/>
    <tableColumn id="4251" name="Στήλη4230"/>
    <tableColumn id="4252" name="Στήλη4231"/>
    <tableColumn id="4253" name="Στήλη4232"/>
    <tableColumn id="4254" name="Στήλη4233"/>
    <tableColumn id="4255" name="Στήλη4234"/>
    <tableColumn id="4256" name="Στήλη4235"/>
    <tableColumn id="4257" name="Στήλη4236"/>
    <tableColumn id="4258" name="Στήλη4237"/>
    <tableColumn id="4259" name="Στήλη4238"/>
    <tableColumn id="4260" name="Στήλη4239"/>
    <tableColumn id="4261" name="Στήλη4240"/>
    <tableColumn id="4262" name="Στήλη4241"/>
    <tableColumn id="4263" name="Στήλη4242"/>
    <tableColumn id="4264" name="Στήλη4243"/>
    <tableColumn id="4265" name="Στήλη4244"/>
    <tableColumn id="4266" name="Στήλη4245"/>
    <tableColumn id="4267" name="Στήλη4246"/>
    <tableColumn id="4268" name="Στήλη4247"/>
    <tableColumn id="4269" name="Στήλη4248"/>
    <tableColumn id="4270" name="Στήλη4249"/>
    <tableColumn id="4271" name="Στήλη4250"/>
    <tableColumn id="4272" name="Στήλη4251"/>
    <tableColumn id="4273" name="Στήλη4252"/>
    <tableColumn id="4274" name="Στήλη4253"/>
    <tableColumn id="4275" name="Στήλη4254"/>
    <tableColumn id="4276" name="Στήλη4255"/>
    <tableColumn id="4277" name="Στήλη4256"/>
    <tableColumn id="4278" name="Στήλη4257"/>
    <tableColumn id="4279" name="Στήλη4258"/>
    <tableColumn id="4280" name="Στήλη4259"/>
    <tableColumn id="4281" name="Στήλη4260"/>
    <tableColumn id="4282" name="Στήλη4261"/>
    <tableColumn id="4283" name="Στήλη4262"/>
    <tableColumn id="4284" name="Στήλη4263"/>
    <tableColumn id="4285" name="Στήλη4264"/>
    <tableColumn id="4286" name="Στήλη4265"/>
    <tableColumn id="4287" name="Στήλη4266"/>
    <tableColumn id="4288" name="Στήλη4267"/>
    <tableColumn id="4289" name="Στήλη4268"/>
    <tableColumn id="4290" name="Στήλη4269"/>
    <tableColumn id="4291" name="Στήλη4270"/>
    <tableColumn id="4292" name="Στήλη4271"/>
    <tableColumn id="4293" name="Στήλη4272"/>
    <tableColumn id="4294" name="Στήλη4273"/>
    <tableColumn id="4295" name="Στήλη4274"/>
    <tableColumn id="4296" name="Στήλη4275"/>
    <tableColumn id="4297" name="Στήλη4276"/>
    <tableColumn id="4298" name="Στήλη4277"/>
    <tableColumn id="4299" name="Στήλη4278"/>
    <tableColumn id="4300" name="Στήλη4279"/>
    <tableColumn id="4301" name="Στήλη4280"/>
    <tableColumn id="4302" name="Στήλη4281"/>
    <tableColumn id="4303" name="Στήλη4282"/>
    <tableColumn id="4304" name="Στήλη4283"/>
    <tableColumn id="4305" name="Στήλη4284"/>
    <tableColumn id="4306" name="Στήλη4285"/>
    <tableColumn id="4307" name="Στήλη4286"/>
    <tableColumn id="4308" name="Στήλη4287"/>
    <tableColumn id="4309" name="Στήλη4288"/>
    <tableColumn id="4310" name="Στήλη4289"/>
    <tableColumn id="4311" name="Στήλη4290"/>
    <tableColumn id="4312" name="Στήλη4291"/>
    <tableColumn id="4313" name="Στήλη4292"/>
    <tableColumn id="4314" name="Στήλη4293"/>
    <tableColumn id="4315" name="Στήλη4294"/>
    <tableColumn id="4316" name="Στήλη4295"/>
    <tableColumn id="4317" name="Στήλη4296"/>
    <tableColumn id="4318" name="Στήλη4297"/>
    <tableColumn id="4319" name="Στήλη4298"/>
    <tableColumn id="4320" name="Στήλη4299"/>
    <tableColumn id="4321" name="Στήλη4300"/>
    <tableColumn id="4322" name="Στήλη4301"/>
    <tableColumn id="4323" name="Στήλη4302"/>
    <tableColumn id="4324" name="Στήλη4303"/>
    <tableColumn id="4325" name="Στήλη4304"/>
    <tableColumn id="4326" name="Στήλη4305"/>
    <tableColumn id="4327" name="Στήλη4306"/>
    <tableColumn id="4328" name="Στήλη4307"/>
    <tableColumn id="4329" name="Στήλη4308"/>
    <tableColumn id="4330" name="Στήλη4309"/>
    <tableColumn id="4331" name="Στήλη4310"/>
    <tableColumn id="4332" name="Στήλη4311"/>
    <tableColumn id="4333" name="Στήλη4312"/>
    <tableColumn id="4334" name="Στήλη4313"/>
    <tableColumn id="4335" name="Στήλη4314"/>
    <tableColumn id="4336" name="Στήλη4315"/>
    <tableColumn id="4337" name="Στήλη4316"/>
    <tableColumn id="4338" name="Στήλη4317"/>
    <tableColumn id="4339" name="Στήλη4318"/>
    <tableColumn id="4340" name="Στήλη4319"/>
    <tableColumn id="4341" name="Στήλη4320"/>
    <tableColumn id="4342" name="Στήλη4321"/>
    <tableColumn id="4343" name="Στήλη4322"/>
    <tableColumn id="4344" name="Στήλη4323"/>
    <tableColumn id="4345" name="Στήλη4324"/>
    <tableColumn id="4346" name="Στήλη4325"/>
    <tableColumn id="4347" name="Στήλη4326"/>
    <tableColumn id="4348" name="Στήλη4327"/>
    <tableColumn id="4349" name="Στήλη4328"/>
    <tableColumn id="4350" name="Στήλη4329"/>
    <tableColumn id="4351" name="Στήλη4330"/>
    <tableColumn id="4352" name="Στήλη4331"/>
    <tableColumn id="4353" name="Στήλη4332"/>
    <tableColumn id="4354" name="Στήλη4333"/>
    <tableColumn id="4355" name="Στήλη4334"/>
    <tableColumn id="4356" name="Στήλη4335"/>
    <tableColumn id="4357" name="Στήλη4336"/>
    <tableColumn id="4358" name="Στήλη4337"/>
    <tableColumn id="4359" name="Στήλη4338"/>
    <tableColumn id="4360" name="Στήλη4339"/>
    <tableColumn id="4361" name="Στήλη4340"/>
    <tableColumn id="4362" name="Στήλη4341"/>
    <tableColumn id="4363" name="Στήλη4342"/>
    <tableColumn id="4364" name="Στήλη4343"/>
    <tableColumn id="4365" name="Στήλη4344"/>
    <tableColumn id="4366" name="Στήλη4345"/>
    <tableColumn id="4367" name="Στήλη4346"/>
    <tableColumn id="4368" name="Στήλη4347"/>
    <tableColumn id="4369" name="Στήλη4348"/>
    <tableColumn id="4370" name="Στήλη4349"/>
    <tableColumn id="4371" name="Στήλη4350"/>
    <tableColumn id="4372" name="Στήλη4351"/>
    <tableColumn id="4373" name="Στήλη4352"/>
    <tableColumn id="4374" name="Στήλη4353"/>
    <tableColumn id="4375" name="Στήλη4354"/>
    <tableColumn id="4376" name="Στήλη4355"/>
    <tableColumn id="4377" name="Στήλη4356"/>
    <tableColumn id="4378" name="Στήλη4357"/>
    <tableColumn id="4379" name="Στήλη4358"/>
    <tableColumn id="4380" name="Στήλη4359"/>
    <tableColumn id="4381" name="Στήλη4360"/>
    <tableColumn id="4382" name="Στήλη4361"/>
    <tableColumn id="4383" name="Στήλη4362"/>
    <tableColumn id="4384" name="Στήλη4363"/>
    <tableColumn id="4385" name="Στήλη4364"/>
    <tableColumn id="4386" name="Στήλη4365"/>
    <tableColumn id="4387" name="Στήλη4366"/>
    <tableColumn id="4388" name="Στήλη4367"/>
    <tableColumn id="4389" name="Στήλη4368"/>
    <tableColumn id="4390" name="Στήλη4369"/>
    <tableColumn id="4391" name="Στήλη4370"/>
    <tableColumn id="4392" name="Στήλη4371"/>
    <tableColumn id="4393" name="Στήλη4372"/>
    <tableColumn id="4394" name="Στήλη4373"/>
    <tableColumn id="4395" name="Στήλη4374"/>
    <tableColumn id="4396" name="Στήλη4375"/>
    <tableColumn id="4397" name="Στήλη4376"/>
    <tableColumn id="4398" name="Στήλη4377"/>
    <tableColumn id="4399" name="Στήλη4378"/>
    <tableColumn id="4400" name="Στήλη4379"/>
    <tableColumn id="4401" name="Στήλη4380"/>
    <tableColumn id="4402" name="Στήλη4381"/>
    <tableColumn id="4403" name="Στήλη4382"/>
    <tableColumn id="4404" name="Στήλη4383"/>
    <tableColumn id="4405" name="Στήλη4384"/>
    <tableColumn id="4406" name="Στήλη4385"/>
    <tableColumn id="4407" name="Στήλη4386"/>
    <tableColumn id="4408" name="Στήλη4387"/>
    <tableColumn id="4409" name="Στήλη4388"/>
    <tableColumn id="4410" name="Στήλη4389"/>
    <tableColumn id="4411" name="Στήλη4390"/>
    <tableColumn id="4412" name="Στήλη4391"/>
    <tableColumn id="4413" name="Στήλη4392"/>
    <tableColumn id="4414" name="Στήλη4393"/>
    <tableColumn id="4415" name="Στήλη4394"/>
    <tableColumn id="4416" name="Στήλη4395"/>
    <tableColumn id="4417" name="Στήλη4396"/>
    <tableColumn id="4418" name="Στήλη4397"/>
    <tableColumn id="4419" name="Στήλη4398"/>
    <tableColumn id="4420" name="Στήλη4399"/>
    <tableColumn id="4421" name="Στήλη4400"/>
    <tableColumn id="4422" name="Στήλη4401"/>
    <tableColumn id="4423" name="Στήλη4402"/>
    <tableColumn id="4424" name="Στήλη4403"/>
    <tableColumn id="4425" name="Στήλη4404"/>
    <tableColumn id="4426" name="Στήλη4405"/>
    <tableColumn id="4427" name="Στήλη4406"/>
    <tableColumn id="4428" name="Στήλη4407"/>
    <tableColumn id="4429" name="Στήλη4408"/>
    <tableColumn id="4430" name="Στήλη4409"/>
    <tableColumn id="4431" name="Στήλη4410"/>
    <tableColumn id="4432" name="Στήλη4411"/>
    <tableColumn id="4433" name="Στήλη4412"/>
    <tableColumn id="4434" name="Στήλη4413"/>
    <tableColumn id="4435" name="Στήλη4414"/>
    <tableColumn id="4436" name="Στήλη4415"/>
    <tableColumn id="4437" name="Στήλη4416"/>
    <tableColumn id="4438" name="Στήλη4417"/>
    <tableColumn id="4439" name="Στήλη4418"/>
    <tableColumn id="4440" name="Στήλη4419"/>
    <tableColumn id="4441" name="Στήλη4420"/>
    <tableColumn id="4442" name="Στήλη4421"/>
    <tableColumn id="4443" name="Στήλη4422"/>
    <tableColumn id="4444" name="Στήλη4423"/>
    <tableColumn id="4445" name="Στήλη4424"/>
    <tableColumn id="4446" name="Στήλη4425"/>
    <tableColumn id="4447" name="Στήλη4426"/>
    <tableColumn id="4448" name="Στήλη4427"/>
    <tableColumn id="4449" name="Στήλη4428"/>
    <tableColumn id="4450" name="Στήλη4429"/>
    <tableColumn id="4451" name="Στήλη4430"/>
    <tableColumn id="4452" name="Στήλη4431"/>
    <tableColumn id="4453" name="Στήλη4432"/>
    <tableColumn id="4454" name="Στήλη4433"/>
    <tableColumn id="4455" name="Στήλη4434"/>
    <tableColumn id="4456" name="Στήλη4435"/>
    <tableColumn id="4457" name="Στήλη4436"/>
    <tableColumn id="4458" name="Στήλη4437"/>
    <tableColumn id="4459" name="Στήλη4438"/>
    <tableColumn id="4460" name="Στήλη4439"/>
    <tableColumn id="4461" name="Στήλη4440"/>
    <tableColumn id="4462" name="Στήλη4441"/>
    <tableColumn id="4463" name="Στήλη4442"/>
    <tableColumn id="4464" name="Στήλη4443"/>
    <tableColumn id="4465" name="Στήλη4444"/>
    <tableColumn id="4466" name="Στήλη4445"/>
    <tableColumn id="4467" name="Στήλη4446"/>
    <tableColumn id="4468" name="Στήλη4447"/>
    <tableColumn id="4469" name="Στήλη4448"/>
    <tableColumn id="4470" name="Στήλη4449"/>
    <tableColumn id="4471" name="Στήλη4450"/>
    <tableColumn id="4472" name="Στήλη4451"/>
    <tableColumn id="4473" name="Στήλη4452"/>
    <tableColumn id="4474" name="Στήλη4453"/>
    <tableColumn id="4475" name="Στήλη4454"/>
    <tableColumn id="4476" name="Στήλη4455"/>
    <tableColumn id="4477" name="Στήλη4456"/>
    <tableColumn id="4478" name="Στήλη4457"/>
    <tableColumn id="4479" name="Στήλη4458"/>
    <tableColumn id="4480" name="Στήλη4459"/>
    <tableColumn id="4481" name="Στήλη4460"/>
    <tableColumn id="4482" name="Στήλη4461"/>
    <tableColumn id="4483" name="Στήλη4462"/>
    <tableColumn id="4484" name="Στήλη4463"/>
    <tableColumn id="4485" name="Στήλη4464"/>
    <tableColumn id="4486" name="Στήλη4465"/>
    <tableColumn id="4487" name="Στήλη4466"/>
    <tableColumn id="4488" name="Στήλη4467"/>
    <tableColumn id="4489" name="Στήλη4468"/>
    <tableColumn id="4490" name="Στήλη4469"/>
    <tableColumn id="4491" name="Στήλη4470"/>
    <tableColumn id="4492" name="Στήλη4471"/>
    <tableColumn id="4493" name="Στήλη4472"/>
    <tableColumn id="4494" name="Στήλη4473"/>
    <tableColumn id="4495" name="Στήλη4474"/>
    <tableColumn id="4496" name="Στήλη4475"/>
    <tableColumn id="4497" name="Στήλη4476"/>
    <tableColumn id="4498" name="Στήλη4477"/>
    <tableColumn id="4499" name="Στήλη4478"/>
    <tableColumn id="4500" name="Στήλη4479"/>
    <tableColumn id="4501" name="Στήλη4480"/>
    <tableColumn id="4502" name="Στήλη4481"/>
    <tableColumn id="4503" name="Στήλη4482"/>
    <tableColumn id="4504" name="Στήλη4483"/>
    <tableColumn id="4505" name="Στήλη4484"/>
    <tableColumn id="4506" name="Στήλη4485"/>
    <tableColumn id="4507" name="Στήλη4486"/>
    <tableColumn id="4508" name="Στήλη4487"/>
    <tableColumn id="4509" name="Στήλη4488"/>
    <tableColumn id="4510" name="Στήλη4489"/>
    <tableColumn id="4511" name="Στήλη4490"/>
    <tableColumn id="4512" name="Στήλη4491"/>
    <tableColumn id="4513" name="Στήλη4492"/>
    <tableColumn id="4514" name="Στήλη4493"/>
    <tableColumn id="4515" name="Στήλη4494"/>
    <tableColumn id="4516" name="Στήλη4495"/>
    <tableColumn id="4517" name="Στήλη4496"/>
    <tableColumn id="4518" name="Στήλη4497"/>
    <tableColumn id="4519" name="Στήλη4498"/>
    <tableColumn id="4520" name="Στήλη4499"/>
    <tableColumn id="4521" name="Στήλη4500"/>
    <tableColumn id="4522" name="Στήλη4501"/>
    <tableColumn id="4523" name="Στήλη4502"/>
    <tableColumn id="4524" name="Στήλη4503"/>
    <tableColumn id="4525" name="Στήλη4504"/>
    <tableColumn id="4526" name="Στήλη4505"/>
    <tableColumn id="4527" name="Στήλη4506"/>
    <tableColumn id="4528" name="Στήλη4507"/>
    <tableColumn id="4529" name="Στήλη4508"/>
    <tableColumn id="4530" name="Στήλη4509"/>
    <tableColumn id="4531" name="Στήλη4510"/>
    <tableColumn id="4532" name="Στήλη4511"/>
    <tableColumn id="4533" name="Στήλη4512"/>
    <tableColumn id="4534" name="Στήλη4513"/>
    <tableColumn id="4535" name="Στήλη4514"/>
    <tableColumn id="4536" name="Στήλη4515"/>
    <tableColumn id="4537" name="Στήλη4516"/>
    <tableColumn id="4538" name="Στήλη4517"/>
    <tableColumn id="4539" name="Στήλη4518"/>
    <tableColumn id="4540" name="Στήλη4519"/>
    <tableColumn id="4541" name="Στήλη4520"/>
    <tableColumn id="4542" name="Στήλη4521"/>
    <tableColumn id="4543" name="Στήλη4522"/>
    <tableColumn id="4544" name="Στήλη4523"/>
    <tableColumn id="4545" name="Στήλη4524"/>
    <tableColumn id="4546" name="Στήλη4525"/>
    <tableColumn id="4547" name="Στήλη4526"/>
    <tableColumn id="4548" name="Στήλη4527"/>
    <tableColumn id="4549" name="Στήλη4528"/>
    <tableColumn id="4550" name="Στήλη4529"/>
    <tableColumn id="4551" name="Στήλη4530"/>
    <tableColumn id="4552" name="Στήλη4531"/>
    <tableColumn id="4553" name="Στήλη4532"/>
    <tableColumn id="4554" name="Στήλη4533"/>
    <tableColumn id="4555" name="Στήλη4534"/>
    <tableColumn id="4556" name="Στήλη4535"/>
    <tableColumn id="4557" name="Στήλη4536"/>
    <tableColumn id="4558" name="Στήλη4537"/>
    <tableColumn id="4559" name="Στήλη4538"/>
    <tableColumn id="4560" name="Στήλη4539"/>
    <tableColumn id="4561" name="Στήλη4540"/>
    <tableColumn id="4562" name="Στήλη4541"/>
    <tableColumn id="4563" name="Στήλη4542"/>
    <tableColumn id="4564" name="Στήλη4543"/>
    <tableColumn id="4565" name="Στήλη4544"/>
    <tableColumn id="4566" name="Στήλη4545"/>
    <tableColumn id="4567" name="Στήλη4546"/>
    <tableColumn id="4568" name="Στήλη4547"/>
    <tableColumn id="4569" name="Στήλη4548"/>
    <tableColumn id="4570" name="Στήλη4549"/>
    <tableColumn id="4571" name="Στήλη4550"/>
    <tableColumn id="4572" name="Στήλη4551"/>
    <tableColumn id="4573" name="Στήλη4552"/>
    <tableColumn id="4574" name="Στήλη4553"/>
    <tableColumn id="4575" name="Στήλη4554"/>
    <tableColumn id="4576" name="Στήλη4555"/>
    <tableColumn id="4577" name="Στήλη4556"/>
    <tableColumn id="4578" name="Στήλη4557"/>
    <tableColumn id="4579" name="Στήλη4558"/>
    <tableColumn id="4580" name="Στήλη4559"/>
    <tableColumn id="4581" name="Στήλη4560"/>
    <tableColumn id="4582" name="Στήλη4561"/>
    <tableColumn id="4583" name="Στήλη4562"/>
    <tableColumn id="4584" name="Στήλη4563"/>
    <tableColumn id="4585" name="Στήλη4564"/>
    <tableColumn id="4586" name="Στήλη4565"/>
    <tableColumn id="4587" name="Στήλη4566"/>
    <tableColumn id="4588" name="Στήλη4567"/>
    <tableColumn id="4589" name="Στήλη4568"/>
    <tableColumn id="4590" name="Στήλη4569"/>
    <tableColumn id="4591" name="Στήλη4570"/>
    <tableColumn id="4592" name="Στήλη4571"/>
    <tableColumn id="4593" name="Στήλη4572"/>
    <tableColumn id="4594" name="Στήλη4573"/>
    <tableColumn id="4595" name="Στήλη4574"/>
    <tableColumn id="4596" name="Στήλη4575"/>
    <tableColumn id="4597" name="Στήλη4576"/>
    <tableColumn id="4598" name="Στήλη4577"/>
    <tableColumn id="4599" name="Στήλη4578"/>
    <tableColumn id="4600" name="Στήλη4579"/>
    <tableColumn id="4601" name="Στήλη4580"/>
    <tableColumn id="4602" name="Στήλη4581"/>
    <tableColumn id="4603" name="Στήλη4582"/>
    <tableColumn id="4604" name="Στήλη4583"/>
    <tableColumn id="4605" name="Στήλη4584"/>
    <tableColumn id="4606" name="Στήλη4585"/>
    <tableColumn id="4607" name="Στήλη4586"/>
    <tableColumn id="4608" name="Στήλη4587"/>
    <tableColumn id="4609" name="Στήλη4588"/>
    <tableColumn id="4610" name="Στήλη4589"/>
    <tableColumn id="4611" name="Στήλη4590"/>
    <tableColumn id="4612" name="Στήλη4591"/>
    <tableColumn id="4613" name="Στήλη4592"/>
    <tableColumn id="4614" name="Στήλη4593"/>
    <tableColumn id="4615" name="Στήλη4594"/>
    <tableColumn id="4616" name="Στήλη4595"/>
    <tableColumn id="4617" name="Στήλη4596"/>
    <tableColumn id="4618" name="Στήλη4597"/>
    <tableColumn id="4619" name="Στήλη4598"/>
    <tableColumn id="4620" name="Στήλη4599"/>
    <tableColumn id="4621" name="Στήλη4600"/>
    <tableColumn id="4622" name="Στήλη4601"/>
    <tableColumn id="4623" name="Στήλη4602"/>
    <tableColumn id="4624" name="Στήλη4603"/>
    <tableColumn id="4625" name="Στήλη4604"/>
    <tableColumn id="4626" name="Στήλη4605"/>
    <tableColumn id="4627" name="Στήλη4606"/>
    <tableColumn id="4628" name="Στήλη4607"/>
    <tableColumn id="4629" name="Στήλη4608"/>
    <tableColumn id="4630" name="Στήλη4609"/>
    <tableColumn id="4631" name="Στήλη4610"/>
    <tableColumn id="4632" name="Στήλη4611"/>
    <tableColumn id="4633" name="Στήλη4612"/>
    <tableColumn id="4634" name="Στήλη4613"/>
    <tableColumn id="4635" name="Στήλη4614"/>
    <tableColumn id="4636" name="Στήλη4615"/>
    <tableColumn id="4637" name="Στήλη4616"/>
    <tableColumn id="4638" name="Στήλη4617"/>
    <tableColumn id="4639" name="Στήλη4618"/>
    <tableColumn id="4640" name="Στήλη4619"/>
    <tableColumn id="4641" name="Στήλη4620"/>
    <tableColumn id="4642" name="Στήλη4621"/>
    <tableColumn id="4643" name="Στήλη4622"/>
    <tableColumn id="4644" name="Στήλη4623"/>
    <tableColumn id="4645" name="Στήλη4624"/>
    <tableColumn id="4646" name="Στήλη4625"/>
    <tableColumn id="4647" name="Στήλη4626"/>
    <tableColumn id="4648" name="Στήλη4627"/>
    <tableColumn id="4649" name="Στήλη4628"/>
    <tableColumn id="4650" name="Στήλη4629"/>
    <tableColumn id="4651" name="Στήλη4630"/>
    <tableColumn id="4652" name="Στήλη4631"/>
    <tableColumn id="4653" name="Στήλη4632"/>
    <tableColumn id="4654" name="Στήλη4633"/>
    <tableColumn id="4655" name="Στήλη4634"/>
    <tableColumn id="4656" name="Στήλη4635"/>
    <tableColumn id="4657" name="Στήλη4636"/>
    <tableColumn id="4658" name="Στήλη4637"/>
    <tableColumn id="4659" name="Στήλη4638"/>
    <tableColumn id="4660" name="Στήλη4639"/>
    <tableColumn id="4661" name="Στήλη4640"/>
    <tableColumn id="4662" name="Στήλη4641"/>
    <tableColumn id="4663" name="Στήλη4642"/>
    <tableColumn id="4664" name="Στήλη4643"/>
    <tableColumn id="4665" name="Στήλη4644"/>
    <tableColumn id="4666" name="Στήλη4645"/>
    <tableColumn id="4667" name="Στήλη4646"/>
    <tableColumn id="4668" name="Στήλη4647"/>
    <tableColumn id="4669" name="Στήλη4648"/>
    <tableColumn id="4670" name="Στήλη4649"/>
    <tableColumn id="4671" name="Στήλη4650"/>
    <tableColumn id="4672" name="Στήλη4651"/>
    <tableColumn id="4673" name="Στήλη4652"/>
    <tableColumn id="4674" name="Στήλη4653"/>
    <tableColumn id="4675" name="Στήλη4654"/>
    <tableColumn id="4676" name="Στήλη4655"/>
    <tableColumn id="4677" name="Στήλη4656"/>
    <tableColumn id="4678" name="Στήλη4657"/>
    <tableColumn id="4679" name="Στήλη4658"/>
    <tableColumn id="4680" name="Στήλη4659"/>
    <tableColumn id="4681" name="Στήλη4660"/>
    <tableColumn id="4682" name="Στήλη4661"/>
    <tableColumn id="4683" name="Στήλη4662"/>
    <tableColumn id="4684" name="Στήλη4663"/>
    <tableColumn id="4685" name="Στήλη4664"/>
    <tableColumn id="4686" name="Στήλη4665"/>
    <tableColumn id="4687" name="Στήλη4666"/>
    <tableColumn id="4688" name="Στήλη4667"/>
    <tableColumn id="4689" name="Στήλη4668"/>
    <tableColumn id="4690" name="Στήλη4669"/>
    <tableColumn id="4691" name="Στήλη4670"/>
    <tableColumn id="4692" name="Στήλη4671"/>
    <tableColumn id="4693" name="Στήλη4672"/>
    <tableColumn id="4694" name="Στήλη4673"/>
    <tableColumn id="4695" name="Στήλη4674"/>
    <tableColumn id="4696" name="Στήλη4675"/>
    <tableColumn id="4697" name="Στήλη4676"/>
    <tableColumn id="4698" name="Στήλη4677"/>
    <tableColumn id="4699" name="Στήλη4678"/>
    <tableColumn id="4700" name="Στήλη4679"/>
    <tableColumn id="4701" name="Στήλη4680"/>
    <tableColumn id="4702" name="Στήλη4681"/>
    <tableColumn id="4703" name="Στήλη4682"/>
    <tableColumn id="4704" name="Στήλη4683"/>
    <tableColumn id="4705" name="Στήλη4684"/>
    <tableColumn id="4706" name="Στήλη4685"/>
    <tableColumn id="4707" name="Στήλη4686"/>
    <tableColumn id="4708" name="Στήλη4687"/>
    <tableColumn id="4709" name="Στήλη4688"/>
    <tableColumn id="4710" name="Στήλη4689"/>
    <tableColumn id="4711" name="Στήλη4690"/>
    <tableColumn id="4712" name="Στήλη4691"/>
    <tableColumn id="4713" name="Στήλη4692"/>
    <tableColumn id="4714" name="Στήλη4693"/>
    <tableColumn id="4715" name="Στήλη4694"/>
    <tableColumn id="4716" name="Στήλη4695"/>
    <tableColumn id="4717" name="Στήλη4696"/>
    <tableColumn id="4718" name="Στήλη4697"/>
    <tableColumn id="4719" name="Στήλη4698"/>
    <tableColumn id="4720" name="Στήλη4699"/>
    <tableColumn id="4721" name="Στήλη4700"/>
    <tableColumn id="4722" name="Στήλη4701"/>
    <tableColumn id="4723" name="Στήλη4702"/>
    <tableColumn id="4724" name="Στήλη4703"/>
    <tableColumn id="4725" name="Στήλη4704"/>
    <tableColumn id="4726" name="Στήλη4705"/>
    <tableColumn id="4727" name="Στήλη4706"/>
    <tableColumn id="4728" name="Στήλη4707"/>
    <tableColumn id="4729" name="Στήλη4708"/>
    <tableColumn id="4730" name="Στήλη4709"/>
    <tableColumn id="4731" name="Στήλη4710"/>
    <tableColumn id="4732" name="Στήλη4711"/>
    <tableColumn id="4733" name="Στήλη4712"/>
    <tableColumn id="4734" name="Στήλη4713"/>
    <tableColumn id="4735" name="Στήλη4714"/>
    <tableColumn id="4736" name="Στήλη4715"/>
    <tableColumn id="4737" name="Στήλη4716"/>
    <tableColumn id="4738" name="Στήλη4717"/>
    <tableColumn id="4739" name="Στήλη4718"/>
    <tableColumn id="4740" name="Στήλη4719"/>
    <tableColumn id="4741" name="Στήλη4720"/>
    <tableColumn id="4742" name="Στήλη4721"/>
    <tableColumn id="4743" name="Στήλη4722"/>
    <tableColumn id="4744" name="Στήλη4723"/>
    <tableColumn id="4745" name="Στήλη4724"/>
    <tableColumn id="4746" name="Στήλη4725"/>
    <tableColumn id="4747" name="Στήλη4726"/>
    <tableColumn id="4748" name="Στήλη4727"/>
    <tableColumn id="4749" name="Στήλη4728"/>
    <tableColumn id="4750" name="Στήλη4729"/>
    <tableColumn id="4751" name="Στήλη4730"/>
    <tableColumn id="4752" name="Στήλη4731"/>
    <tableColumn id="4753" name="Στήλη4732"/>
    <tableColumn id="4754" name="Στήλη4733"/>
    <tableColumn id="4755" name="Στήλη4734"/>
    <tableColumn id="4756" name="Στήλη4735"/>
    <tableColumn id="4757" name="Στήλη4736"/>
    <tableColumn id="4758" name="Στήλη4737"/>
    <tableColumn id="4759" name="Στήλη4738"/>
    <tableColumn id="4760" name="Στήλη4739"/>
    <tableColumn id="4761" name="Στήλη4740"/>
    <tableColumn id="4762" name="Στήλη4741"/>
    <tableColumn id="4763" name="Στήλη4742"/>
    <tableColumn id="4764" name="Στήλη4743"/>
    <tableColumn id="4765" name="Στήλη4744"/>
    <tableColumn id="4766" name="Στήλη4745"/>
    <tableColumn id="4767" name="Στήλη4746"/>
    <tableColumn id="4768" name="Στήλη4747"/>
    <tableColumn id="4769" name="Στήλη4748"/>
    <tableColumn id="4770" name="Στήλη4749"/>
    <tableColumn id="4771" name="Στήλη4750"/>
    <tableColumn id="4772" name="Στήλη4751"/>
    <tableColumn id="4773" name="Στήλη4752"/>
    <tableColumn id="4774" name="Στήλη4753"/>
    <tableColumn id="4775" name="Στήλη4754"/>
    <tableColumn id="4776" name="Στήλη4755"/>
    <tableColumn id="4777" name="Στήλη4756"/>
    <tableColumn id="4778" name="Στήλη4757"/>
    <tableColumn id="4779" name="Στήλη4758"/>
    <tableColumn id="4780" name="Στήλη4759"/>
    <tableColumn id="4781" name="Στήλη4760"/>
    <tableColumn id="4782" name="Στήλη4761"/>
    <tableColumn id="4783" name="Στήλη4762"/>
    <tableColumn id="4784" name="Στήλη4763"/>
    <tableColumn id="4785" name="Στήλη4764"/>
    <tableColumn id="4786" name="Στήλη4765"/>
    <tableColumn id="4787" name="Στήλη4766"/>
    <tableColumn id="4788" name="Στήλη4767"/>
    <tableColumn id="4789" name="Στήλη4768"/>
    <tableColumn id="4790" name="Στήλη4769"/>
    <tableColumn id="4791" name="Στήλη4770"/>
    <tableColumn id="4792" name="Στήλη4771"/>
    <tableColumn id="4793" name="Στήλη4772"/>
    <tableColumn id="4794" name="Στήλη4773"/>
    <tableColumn id="4795" name="Στήλη4774"/>
    <tableColumn id="4796" name="Στήλη4775"/>
    <tableColumn id="4797" name="Στήλη4776"/>
    <tableColumn id="4798" name="Στήλη4777"/>
    <tableColumn id="4799" name="Στήλη4778"/>
    <tableColumn id="4800" name="Στήλη4779"/>
    <tableColumn id="4801" name="Στήλη4780"/>
    <tableColumn id="4802" name="Στήλη4781"/>
    <tableColumn id="4803" name="Στήλη4782"/>
    <tableColumn id="4804" name="Στήλη4783"/>
    <tableColumn id="4805" name="Στήλη4784"/>
    <tableColumn id="4806" name="Στήλη4785"/>
    <tableColumn id="4807" name="Στήλη4786"/>
    <tableColumn id="4808" name="Στήλη4787"/>
    <tableColumn id="4809" name="Στήλη4788"/>
    <tableColumn id="4810" name="Στήλη4789"/>
    <tableColumn id="4811" name="Στήλη4790"/>
    <tableColumn id="4812" name="Στήλη4791"/>
    <tableColumn id="4813" name="Στήλη4792"/>
    <tableColumn id="4814" name="Στήλη4793"/>
    <tableColumn id="4815" name="Στήλη4794"/>
    <tableColumn id="4816" name="Στήλη4795"/>
    <tableColumn id="4817" name="Στήλη4796"/>
    <tableColumn id="4818" name="Στήλη4797"/>
    <tableColumn id="4819" name="Στήλη4798"/>
    <tableColumn id="4820" name="Στήλη4799"/>
    <tableColumn id="4821" name="Στήλη4800"/>
    <tableColumn id="4822" name="Στήλη4801"/>
    <tableColumn id="4823" name="Στήλη4802"/>
    <tableColumn id="4824" name="Στήλη4803"/>
    <tableColumn id="4825" name="Στήλη4804"/>
    <tableColumn id="4826" name="Στήλη4805"/>
    <tableColumn id="4827" name="Στήλη4806"/>
    <tableColumn id="4828" name="Στήλη4807"/>
    <tableColumn id="4829" name="Στήλη4808"/>
    <tableColumn id="4830" name="Στήλη4809"/>
    <tableColumn id="4831" name="Στήλη4810"/>
    <tableColumn id="4832" name="Στήλη4811"/>
    <tableColumn id="4833" name="Στήλη4812"/>
    <tableColumn id="4834" name="Στήλη4813"/>
    <tableColumn id="4835" name="Στήλη4814"/>
    <tableColumn id="4836" name="Στήλη4815"/>
    <tableColumn id="4837" name="Στήλη4816"/>
    <tableColumn id="4838" name="Στήλη4817"/>
    <tableColumn id="4839" name="Στήλη4818"/>
    <tableColumn id="4840" name="Στήλη4819"/>
    <tableColumn id="4841" name="Στήλη4820"/>
    <tableColumn id="4842" name="Στήλη4821"/>
    <tableColumn id="4843" name="Στήλη4822"/>
    <tableColumn id="4844" name="Στήλη4823"/>
    <tableColumn id="4845" name="Στήλη4824"/>
    <tableColumn id="4846" name="Στήλη4825"/>
    <tableColumn id="4847" name="Στήλη4826"/>
    <tableColumn id="4848" name="Στήλη4827"/>
    <tableColumn id="4849" name="Στήλη4828"/>
    <tableColumn id="4850" name="Στήλη4829"/>
    <tableColumn id="4851" name="Στήλη4830"/>
    <tableColumn id="4852" name="Στήλη4831"/>
    <tableColumn id="4853" name="Στήλη4832"/>
    <tableColumn id="4854" name="Στήλη4833"/>
    <tableColumn id="4855" name="Στήλη4834"/>
    <tableColumn id="4856" name="Στήλη4835"/>
    <tableColumn id="4857" name="Στήλη4836"/>
    <tableColumn id="4858" name="Στήλη4837"/>
    <tableColumn id="4859" name="Στήλη4838"/>
    <tableColumn id="4860" name="Στήλη4839"/>
    <tableColumn id="4861" name="Στήλη4840"/>
    <tableColumn id="4862" name="Στήλη4841"/>
    <tableColumn id="4863" name="Στήλη4842"/>
    <tableColumn id="4864" name="Στήλη4843"/>
    <tableColumn id="4865" name="Στήλη4844"/>
    <tableColumn id="4866" name="Στήλη4845"/>
    <tableColumn id="4867" name="Στήλη4846"/>
    <tableColumn id="4868" name="Στήλη4847"/>
    <tableColumn id="4869" name="Στήλη4848"/>
    <tableColumn id="4870" name="Στήλη4849"/>
    <tableColumn id="4871" name="Στήλη4850"/>
    <tableColumn id="4872" name="Στήλη4851"/>
    <tableColumn id="4873" name="Στήλη4852"/>
    <tableColumn id="4874" name="Στήλη4853"/>
    <tableColumn id="4875" name="Στήλη4854"/>
    <tableColumn id="4876" name="Στήλη4855"/>
    <tableColumn id="4877" name="Στήλη4856"/>
    <tableColumn id="4878" name="Στήλη4857"/>
    <tableColumn id="4879" name="Στήλη4858"/>
    <tableColumn id="4880" name="Στήλη4859"/>
    <tableColumn id="4881" name="Στήλη4860"/>
    <tableColumn id="4882" name="Στήλη4861"/>
    <tableColumn id="4883" name="Στήλη4862"/>
    <tableColumn id="4884" name="Στήλη4863"/>
    <tableColumn id="4885" name="Στήλη4864"/>
    <tableColumn id="4886" name="Στήλη4865"/>
    <tableColumn id="4887" name="Στήλη4866"/>
    <tableColumn id="4888" name="Στήλη4867"/>
    <tableColumn id="4889" name="Στήλη4868"/>
    <tableColumn id="4890" name="Στήλη4869"/>
    <tableColumn id="4891" name="Στήλη4870"/>
    <tableColumn id="4892" name="Στήλη4871"/>
    <tableColumn id="4893" name="Στήλη4872"/>
    <tableColumn id="4894" name="Στήλη4873"/>
    <tableColumn id="4895" name="Στήλη4874"/>
    <tableColumn id="4896" name="Στήλη4875"/>
    <tableColumn id="4897" name="Στήλη4876"/>
    <tableColumn id="4898" name="Στήλη4877"/>
    <tableColumn id="4899" name="Στήλη4878"/>
    <tableColumn id="4900" name="Στήλη4879"/>
    <tableColumn id="4901" name="Στήλη4880"/>
    <tableColumn id="4902" name="Στήλη4881"/>
    <tableColumn id="4903" name="Στήλη4882"/>
    <tableColumn id="4904" name="Στήλη4883"/>
    <tableColumn id="4905" name="Στήλη4884"/>
    <tableColumn id="4906" name="Στήλη4885"/>
    <tableColumn id="4907" name="Στήλη4886"/>
    <tableColumn id="4908" name="Στήλη4887"/>
    <tableColumn id="4909" name="Στήλη4888"/>
    <tableColumn id="4910" name="Στήλη4889"/>
    <tableColumn id="4911" name="Στήλη4890"/>
    <tableColumn id="4912" name="Στήλη4891"/>
    <tableColumn id="4913" name="Στήλη4892"/>
    <tableColumn id="4914" name="Στήλη4893"/>
    <tableColumn id="4915" name="Στήλη4894"/>
    <tableColumn id="4916" name="Στήλη4895"/>
    <tableColumn id="4917" name="Στήλη4896"/>
    <tableColumn id="4918" name="Στήλη4897"/>
    <tableColumn id="4919" name="Στήλη4898"/>
    <tableColumn id="4920" name="Στήλη4899"/>
    <tableColumn id="4921" name="Στήλη4900"/>
    <tableColumn id="4922" name="Στήλη4901"/>
    <tableColumn id="4923" name="Στήλη4902"/>
    <tableColumn id="4924" name="Στήλη4903"/>
    <tableColumn id="4925" name="Στήλη4904"/>
    <tableColumn id="4926" name="Στήλη4905"/>
    <tableColumn id="4927" name="Στήλη4906"/>
    <tableColumn id="4928" name="Στήλη4907"/>
    <tableColumn id="4929" name="Στήλη4908"/>
    <tableColumn id="4930" name="Στήλη4909"/>
    <tableColumn id="4931" name="Στήλη4910"/>
    <tableColumn id="4932" name="Στήλη4911"/>
    <tableColumn id="4933" name="Στήλη4912"/>
    <tableColumn id="4934" name="Στήλη4913"/>
    <tableColumn id="4935" name="Στήλη4914"/>
    <tableColumn id="4936" name="Στήλη4915"/>
    <tableColumn id="4937" name="Στήλη4916"/>
    <tableColumn id="4938" name="Στήλη4917"/>
    <tableColumn id="4939" name="Στήλη4918"/>
    <tableColumn id="4940" name="Στήλη4919"/>
    <tableColumn id="4941" name="Στήλη4920"/>
    <tableColumn id="4942" name="Στήλη4921"/>
    <tableColumn id="4943" name="Στήλη4922"/>
    <tableColumn id="4944" name="Στήλη4923"/>
    <tableColumn id="4945" name="Στήλη4924"/>
    <tableColumn id="4946" name="Στήλη4925"/>
    <tableColumn id="4947" name="Στήλη4926"/>
    <tableColumn id="4948" name="Στήλη4927"/>
    <tableColumn id="4949" name="Στήλη4928"/>
    <tableColumn id="4950" name="Στήλη4929"/>
    <tableColumn id="4951" name="Στήλη4930"/>
    <tableColumn id="4952" name="Στήλη4931"/>
    <tableColumn id="4953" name="Στήλη4932"/>
    <tableColumn id="4954" name="Στήλη4933"/>
    <tableColumn id="4955" name="Στήλη4934"/>
    <tableColumn id="4956" name="Στήλη4935"/>
    <tableColumn id="4957" name="Στήλη4936"/>
    <tableColumn id="4958" name="Στήλη4937"/>
    <tableColumn id="4959" name="Στήλη4938"/>
    <tableColumn id="4960" name="Στήλη4939"/>
    <tableColumn id="4961" name="Στήλη4940"/>
    <tableColumn id="4962" name="Στήλη4941"/>
    <tableColumn id="4963" name="Στήλη4942"/>
    <tableColumn id="4964" name="Στήλη4943"/>
    <tableColumn id="4965" name="Στήλη4944"/>
    <tableColumn id="4966" name="Στήλη4945"/>
    <tableColumn id="4967" name="Στήλη4946"/>
    <tableColumn id="4968" name="Στήλη4947"/>
    <tableColumn id="4969" name="Στήλη4948"/>
    <tableColumn id="4970" name="Στήλη4949"/>
    <tableColumn id="4971" name="Στήλη4950"/>
    <tableColumn id="4972" name="Στήλη4951"/>
    <tableColumn id="4973" name="Στήλη4952"/>
    <tableColumn id="4974" name="Στήλη4953"/>
    <tableColumn id="4975" name="Στήλη4954"/>
    <tableColumn id="4976" name="Στήλη4955"/>
    <tableColumn id="4977" name="Στήλη4956"/>
    <tableColumn id="4978" name="Στήλη4957"/>
    <tableColumn id="4979" name="Στήλη4958"/>
    <tableColumn id="4980" name="Στήλη4959"/>
    <tableColumn id="4981" name="Στήλη4960"/>
    <tableColumn id="4982" name="Στήλη4961"/>
    <tableColumn id="4983" name="Στήλη4962"/>
    <tableColumn id="4984" name="Στήλη4963"/>
    <tableColumn id="4985" name="Στήλη4964"/>
    <tableColumn id="4986" name="Στήλη4965"/>
    <tableColumn id="4987" name="Στήλη4966"/>
    <tableColumn id="4988" name="Στήλη4967"/>
    <tableColumn id="4989" name="Στήλη4968"/>
    <tableColumn id="4990" name="Στήλη4969"/>
    <tableColumn id="4991" name="Στήλη4970"/>
    <tableColumn id="4992" name="Στήλη4971"/>
    <tableColumn id="4993" name="Στήλη4972"/>
    <tableColumn id="4994" name="Στήλη4973"/>
    <tableColumn id="4995" name="Στήλη4974"/>
    <tableColumn id="4996" name="Στήλη4975"/>
    <tableColumn id="4997" name="Στήλη4976"/>
    <tableColumn id="4998" name="Στήλη4977"/>
    <tableColumn id="4999" name="Στήλη4978"/>
    <tableColumn id="5000" name="Στήλη4979"/>
    <tableColumn id="5001" name="Στήλη4980"/>
    <tableColumn id="5002" name="Στήλη4981"/>
    <tableColumn id="5003" name="Στήλη4982"/>
    <tableColumn id="5004" name="Στήλη4983"/>
    <tableColumn id="5005" name="Στήλη4984"/>
    <tableColumn id="5006" name="Στήλη4985"/>
    <tableColumn id="5007" name="Στήλη4986"/>
    <tableColumn id="5008" name="Στήλη4987"/>
    <tableColumn id="5009" name="Στήλη4988"/>
    <tableColumn id="5010" name="Στήλη4989"/>
    <tableColumn id="5011" name="Στήλη4990"/>
    <tableColumn id="5012" name="Στήλη4991"/>
    <tableColumn id="5013" name="Στήλη4992"/>
    <tableColumn id="5014" name="Στήλη4993"/>
    <tableColumn id="5015" name="Στήλη4994"/>
    <tableColumn id="5016" name="Στήλη4995"/>
    <tableColumn id="5017" name="Στήλη4996"/>
    <tableColumn id="5018" name="Στήλη4997"/>
    <tableColumn id="5019" name="Στήλη4998"/>
    <tableColumn id="5020" name="Στήλη4999"/>
    <tableColumn id="5021" name="Στήλη5000"/>
    <tableColumn id="5022" name="Στήλη5001"/>
    <tableColumn id="5023" name="Στήλη5002"/>
    <tableColumn id="5024" name="Στήλη5003"/>
    <tableColumn id="5025" name="Στήλη5004"/>
    <tableColumn id="5026" name="Στήλη5005"/>
    <tableColumn id="5027" name="Στήλη5006"/>
    <tableColumn id="5028" name="Στήλη5007"/>
    <tableColumn id="5029" name="Στήλη5008"/>
    <tableColumn id="5030" name="Στήλη5009"/>
    <tableColumn id="5031" name="Στήλη5010"/>
    <tableColumn id="5032" name="Στήλη5011"/>
    <tableColumn id="5033" name="Στήλη5012"/>
    <tableColumn id="5034" name="Στήλη5013"/>
    <tableColumn id="5035" name="Στήλη5014"/>
    <tableColumn id="5036" name="Στήλη5015"/>
    <tableColumn id="5037" name="Στήλη5016"/>
    <tableColumn id="5038" name="Στήλη5017"/>
    <tableColumn id="5039" name="Στήλη5018"/>
    <tableColumn id="5040" name="Στήλη5019"/>
    <tableColumn id="5041" name="Στήλη5020"/>
    <tableColumn id="5042" name="Στήλη5021"/>
    <tableColumn id="5043" name="Στήλη5022"/>
    <tableColumn id="5044" name="Στήλη5023"/>
    <tableColumn id="5045" name="Στήλη5024"/>
    <tableColumn id="5046" name="Στήλη5025"/>
    <tableColumn id="5047" name="Στήλη5026"/>
    <tableColumn id="5048" name="Στήλη5027"/>
    <tableColumn id="5049" name="Στήλη5028"/>
    <tableColumn id="5050" name="Στήλη5029"/>
    <tableColumn id="5051" name="Στήλη5030"/>
    <tableColumn id="5052" name="Στήλη5031"/>
    <tableColumn id="5053" name="Στήλη5032"/>
    <tableColumn id="5054" name="Στήλη5033"/>
    <tableColumn id="5055" name="Στήλη5034"/>
    <tableColumn id="5056" name="Στήλη5035"/>
    <tableColumn id="5057" name="Στήλη5036"/>
    <tableColumn id="5058" name="Στήλη5037"/>
    <tableColumn id="5059" name="Στήλη5038"/>
    <tableColumn id="5060" name="Στήλη5039"/>
    <tableColumn id="5061" name="Στήλη5040"/>
    <tableColumn id="5062" name="Στήλη5041"/>
    <tableColumn id="5063" name="Στήλη5042"/>
    <tableColumn id="5064" name="Στήλη5043"/>
    <tableColumn id="5065" name="Στήλη5044"/>
    <tableColumn id="5066" name="Στήλη5045"/>
    <tableColumn id="5067" name="Στήλη5046"/>
    <tableColumn id="5068" name="Στήλη5047"/>
    <tableColumn id="5069" name="Στήλη5048"/>
    <tableColumn id="5070" name="Στήλη5049"/>
    <tableColumn id="5071" name="Στήλη5050"/>
    <tableColumn id="5072" name="Στήλη5051"/>
    <tableColumn id="5073" name="Στήλη5052"/>
    <tableColumn id="5074" name="Στήλη5053"/>
    <tableColumn id="5075" name="Στήλη5054"/>
    <tableColumn id="5076" name="Στήλη5055"/>
    <tableColumn id="5077" name="Στήλη5056"/>
    <tableColumn id="5078" name="Στήλη5057"/>
    <tableColumn id="5079" name="Στήλη5058"/>
    <tableColumn id="5080" name="Στήλη5059"/>
    <tableColumn id="5081" name="Στήλη5060"/>
    <tableColumn id="5082" name="Στήλη5061"/>
    <tableColumn id="5083" name="Στήλη5062"/>
    <tableColumn id="5084" name="Στήλη5063"/>
    <tableColumn id="5085" name="Στήλη5064"/>
    <tableColumn id="5086" name="Στήλη5065"/>
    <tableColumn id="5087" name="Στήλη5066"/>
    <tableColumn id="5088" name="Στήλη5067"/>
    <tableColumn id="5089" name="Στήλη5068"/>
    <tableColumn id="5090" name="Στήλη5069"/>
    <tableColumn id="5091" name="Στήλη5070"/>
    <tableColumn id="5092" name="Στήλη5071"/>
    <tableColumn id="5093" name="Στήλη5072"/>
    <tableColumn id="5094" name="Στήλη5073"/>
    <tableColumn id="5095" name="Στήλη5074"/>
    <tableColumn id="5096" name="Στήλη5075"/>
    <tableColumn id="5097" name="Στήλη5076"/>
    <tableColumn id="5098" name="Στήλη5077"/>
    <tableColumn id="5099" name="Στήλη5078"/>
    <tableColumn id="5100" name="Στήλη5079"/>
    <tableColumn id="5101" name="Στήλη5080"/>
    <tableColumn id="5102" name="Στήλη5081"/>
    <tableColumn id="5103" name="Στήλη5082"/>
    <tableColumn id="5104" name="Στήλη5083"/>
    <tableColumn id="5105" name="Στήλη5084"/>
    <tableColumn id="5106" name="Στήλη5085"/>
    <tableColumn id="5107" name="Στήλη5086"/>
    <tableColumn id="5108" name="Στήλη5087"/>
    <tableColumn id="5109" name="Στήλη5088"/>
    <tableColumn id="5110" name="Στήλη5089"/>
    <tableColumn id="5111" name="Στήλη5090"/>
    <tableColumn id="5112" name="Στήλη5091"/>
    <tableColumn id="5113" name="Στήλη5092"/>
    <tableColumn id="5114" name="Στήλη5093"/>
    <tableColumn id="5115" name="Στήλη5094"/>
    <tableColumn id="5116" name="Στήλη5095"/>
    <tableColumn id="5117" name="Στήλη5096"/>
    <tableColumn id="5118" name="Στήλη5097"/>
    <tableColumn id="5119" name="Στήλη5098"/>
    <tableColumn id="5120" name="Στήλη5099"/>
    <tableColumn id="5121" name="Στήλη5100"/>
    <tableColumn id="5122" name="Στήλη5101"/>
    <tableColumn id="5123" name="Στήλη5102"/>
    <tableColumn id="5124" name="Στήλη5103"/>
    <tableColumn id="5125" name="Στήλη5104"/>
    <tableColumn id="5126" name="Στήλη5105"/>
    <tableColumn id="5127" name="Στήλη5106"/>
    <tableColumn id="5128" name="Στήλη5107"/>
    <tableColumn id="5129" name="Στήλη5108"/>
    <tableColumn id="5130" name="Στήλη5109"/>
    <tableColumn id="5131" name="Στήλη5110"/>
    <tableColumn id="5132" name="Στήλη5111"/>
    <tableColumn id="5133" name="Στήλη5112"/>
    <tableColumn id="5134" name="Στήλη5113"/>
    <tableColumn id="5135" name="Στήλη5114"/>
    <tableColumn id="5136" name="Στήλη5115"/>
    <tableColumn id="5137" name="Στήλη5116"/>
    <tableColumn id="5138" name="Στήλη5117"/>
    <tableColumn id="5139" name="Στήλη5118"/>
    <tableColumn id="5140" name="Στήλη5119"/>
    <tableColumn id="5141" name="Στήλη5120"/>
    <tableColumn id="5142" name="Στήλη5121"/>
    <tableColumn id="5143" name="Στήλη5122"/>
    <tableColumn id="5144" name="Στήλη5123"/>
    <tableColumn id="5145" name="Στήλη5124"/>
    <tableColumn id="5146" name="Στήλη5125"/>
    <tableColumn id="5147" name="Στήλη5126"/>
    <tableColumn id="5148" name="Στήλη5127"/>
    <tableColumn id="5149" name="Στήλη5128"/>
    <tableColumn id="5150" name="Στήλη5129"/>
    <tableColumn id="5151" name="Στήλη5130"/>
    <tableColumn id="5152" name="Στήλη5131"/>
    <tableColumn id="5153" name="Στήλη5132"/>
    <tableColumn id="5154" name="Στήλη5133"/>
    <tableColumn id="5155" name="Στήλη5134"/>
    <tableColumn id="5156" name="Στήλη5135"/>
    <tableColumn id="5157" name="Στήλη5136"/>
    <tableColumn id="5158" name="Στήλη5137"/>
    <tableColumn id="5159" name="Στήλη5138"/>
    <tableColumn id="5160" name="Στήλη5139"/>
    <tableColumn id="5161" name="Στήλη5140"/>
    <tableColumn id="5162" name="Στήλη5141"/>
    <tableColumn id="5163" name="Στήλη5142"/>
    <tableColumn id="5164" name="Στήλη5143"/>
    <tableColumn id="5165" name="Στήλη5144"/>
    <tableColumn id="5166" name="Στήλη5145"/>
    <tableColumn id="5167" name="Στήλη5146"/>
    <tableColumn id="5168" name="Στήλη5147"/>
    <tableColumn id="5169" name="Στήλη5148"/>
    <tableColumn id="5170" name="Στήλη5149"/>
    <tableColumn id="5171" name="Στήλη5150"/>
    <tableColumn id="5172" name="Στήλη5151"/>
    <tableColumn id="5173" name="Στήλη5152"/>
    <tableColumn id="5174" name="Στήλη5153"/>
    <tableColumn id="5175" name="Στήλη5154"/>
    <tableColumn id="5176" name="Στήλη5155"/>
    <tableColumn id="5177" name="Στήλη5156"/>
    <tableColumn id="5178" name="Στήλη5157"/>
    <tableColumn id="5179" name="Στήλη5158"/>
    <tableColumn id="5180" name="Στήλη5159"/>
    <tableColumn id="5181" name="Στήλη5160"/>
    <tableColumn id="5182" name="Στήλη5161"/>
    <tableColumn id="5183" name="Στήλη5162"/>
    <tableColumn id="5184" name="Στήλη5163"/>
    <tableColumn id="5185" name="Στήλη5164"/>
    <tableColumn id="5186" name="Στήλη5165"/>
    <tableColumn id="5187" name="Στήλη5166"/>
    <tableColumn id="5188" name="Στήλη5167"/>
    <tableColumn id="5189" name="Στήλη5168"/>
    <tableColumn id="5190" name="Στήλη5169"/>
    <tableColumn id="5191" name="Στήλη5170"/>
    <tableColumn id="5192" name="Στήλη5171"/>
    <tableColumn id="5193" name="Στήλη5172"/>
    <tableColumn id="5194" name="Στήλη5173"/>
    <tableColumn id="5195" name="Στήλη5174"/>
    <tableColumn id="5196" name="Στήλη5175"/>
    <tableColumn id="5197" name="Στήλη5176"/>
    <tableColumn id="5198" name="Στήλη5177"/>
    <tableColumn id="5199" name="Στήλη5178"/>
    <tableColumn id="5200" name="Στήλη5179"/>
    <tableColumn id="5201" name="Στήλη5180"/>
    <tableColumn id="5202" name="Στήλη5181"/>
    <tableColumn id="5203" name="Στήλη5182"/>
    <tableColumn id="5204" name="Στήλη5183"/>
    <tableColumn id="5205" name="Στήλη5184"/>
    <tableColumn id="5206" name="Στήλη5185"/>
    <tableColumn id="5207" name="Στήλη5186"/>
    <tableColumn id="5208" name="Στήλη5187"/>
    <tableColumn id="5209" name="Στήλη5188"/>
    <tableColumn id="5210" name="Στήλη5189"/>
    <tableColumn id="5211" name="Στήλη5190"/>
    <tableColumn id="5212" name="Στήλη5191"/>
    <tableColumn id="5213" name="Στήλη5192"/>
    <tableColumn id="5214" name="Στήλη5193"/>
    <tableColumn id="5215" name="Στήλη5194"/>
    <tableColumn id="5216" name="Στήλη5195"/>
    <tableColumn id="5217" name="Στήλη5196"/>
    <tableColumn id="5218" name="Στήλη5197"/>
    <tableColumn id="5219" name="Στήλη5198"/>
    <tableColumn id="5220" name="Στήλη5199"/>
    <tableColumn id="5221" name="Στήλη5200"/>
    <tableColumn id="5222" name="Στήλη5201"/>
    <tableColumn id="5223" name="Στήλη5202"/>
    <tableColumn id="5224" name="Στήλη5203"/>
    <tableColumn id="5225" name="Στήλη5204"/>
    <tableColumn id="5226" name="Στήλη5205"/>
    <tableColumn id="5227" name="Στήλη5206"/>
    <tableColumn id="5228" name="Στήλη5207"/>
    <tableColumn id="5229" name="Στήλη5208"/>
    <tableColumn id="5230" name="Στήλη5209"/>
    <tableColumn id="5231" name="Στήλη5210"/>
    <tableColumn id="5232" name="Στήλη5211"/>
    <tableColumn id="5233" name="Στήλη5212"/>
    <tableColumn id="5234" name="Στήλη5213"/>
    <tableColumn id="5235" name="Στήλη5214"/>
    <tableColumn id="5236" name="Στήλη5215"/>
    <tableColumn id="5237" name="Στήλη5216"/>
    <tableColumn id="5238" name="Στήλη5217"/>
    <tableColumn id="5239" name="Στήλη5218"/>
    <tableColumn id="5240" name="Στήλη5219"/>
    <tableColumn id="5241" name="Στήλη5220"/>
    <tableColumn id="5242" name="Στήλη5221"/>
    <tableColumn id="5243" name="Στήλη5222"/>
    <tableColumn id="5244" name="Στήλη5223"/>
    <tableColumn id="5245" name="Στήλη5224"/>
    <tableColumn id="5246" name="Στήλη5225"/>
    <tableColumn id="5247" name="Στήλη5226"/>
    <tableColumn id="5248" name="Στήλη5227"/>
    <tableColumn id="5249" name="Στήλη5228"/>
    <tableColumn id="5250" name="Στήλη5229"/>
    <tableColumn id="5251" name="Στήλη5230"/>
    <tableColumn id="5252" name="Στήλη5231"/>
    <tableColumn id="5253" name="Στήλη5232"/>
    <tableColumn id="5254" name="Στήλη5233"/>
    <tableColumn id="5255" name="Στήλη5234"/>
    <tableColumn id="5256" name="Στήλη5235"/>
    <tableColumn id="5257" name="Στήλη5236"/>
    <tableColumn id="5258" name="Στήλη5237"/>
    <tableColumn id="5259" name="Στήλη5238"/>
    <tableColumn id="5260" name="Στήλη5239"/>
    <tableColumn id="5261" name="Στήλη5240"/>
    <tableColumn id="5262" name="Στήλη5241"/>
    <tableColumn id="5263" name="Στήλη5242"/>
    <tableColumn id="5264" name="Στήλη5243"/>
    <tableColumn id="5265" name="Στήλη5244"/>
    <tableColumn id="5266" name="Στήλη5245"/>
    <tableColumn id="5267" name="Στήλη5246"/>
    <tableColumn id="5268" name="Στήλη5247"/>
    <tableColumn id="5269" name="Στήλη5248"/>
    <tableColumn id="5270" name="Στήλη5249"/>
    <tableColumn id="5271" name="Στήλη5250"/>
    <tableColumn id="5272" name="Στήλη5251"/>
    <tableColumn id="5273" name="Στήλη5252"/>
    <tableColumn id="5274" name="Στήλη5253"/>
    <tableColumn id="5275" name="Στήλη5254"/>
    <tableColumn id="5276" name="Στήλη5255"/>
    <tableColumn id="5277" name="Στήλη5256"/>
    <tableColumn id="5278" name="Στήλη5257"/>
    <tableColumn id="5279" name="Στήλη5258"/>
    <tableColumn id="5280" name="Στήλη5259"/>
    <tableColumn id="5281" name="Στήλη5260"/>
    <tableColumn id="5282" name="Στήλη5261"/>
    <tableColumn id="5283" name="Στήλη5262"/>
    <tableColumn id="5284" name="Στήλη5263"/>
    <tableColumn id="5285" name="Στήλη5264"/>
    <tableColumn id="5286" name="Στήλη5265"/>
    <tableColumn id="5287" name="Στήλη5266"/>
    <tableColumn id="5288" name="Στήλη5267"/>
    <tableColumn id="5289" name="Στήλη5268"/>
    <tableColumn id="5290" name="Στήλη5269"/>
    <tableColumn id="5291" name="Στήλη5270"/>
    <tableColumn id="5292" name="Στήλη5271"/>
    <tableColumn id="5293" name="Στήλη5272"/>
    <tableColumn id="5294" name="Στήλη5273"/>
    <tableColumn id="5295" name="Στήλη5274"/>
    <tableColumn id="5296" name="Στήλη5275"/>
    <tableColumn id="5297" name="Στήλη5276"/>
    <tableColumn id="5298" name="Στήλη5277"/>
    <tableColumn id="5299" name="Στήλη5278"/>
    <tableColumn id="5300" name="Στήλη5279"/>
    <tableColumn id="5301" name="Στήλη5280"/>
    <tableColumn id="5302" name="Στήλη5281"/>
    <tableColumn id="5303" name="Στήλη5282"/>
    <tableColumn id="5304" name="Στήλη5283"/>
    <tableColumn id="5305" name="Στήλη5284"/>
    <tableColumn id="5306" name="Στήλη5285"/>
    <tableColumn id="5307" name="Στήλη5286"/>
    <tableColumn id="5308" name="Στήλη5287"/>
    <tableColumn id="5309" name="Στήλη5288"/>
    <tableColumn id="5310" name="Στήλη5289"/>
    <tableColumn id="5311" name="Στήλη5290"/>
    <tableColumn id="5312" name="Στήλη5291"/>
    <tableColumn id="5313" name="Στήλη5292"/>
    <tableColumn id="5314" name="Στήλη5293"/>
    <tableColumn id="5315" name="Στήλη5294"/>
    <tableColumn id="5316" name="Στήλη5295"/>
    <tableColumn id="5317" name="Στήλη5296"/>
    <tableColumn id="5318" name="Στήλη5297"/>
    <tableColumn id="5319" name="Στήλη5298"/>
    <tableColumn id="5320" name="Στήλη5299"/>
    <tableColumn id="5321" name="Στήλη5300"/>
    <tableColumn id="5322" name="Στήλη5301"/>
    <tableColumn id="5323" name="Στήλη5302"/>
    <tableColumn id="5324" name="Στήλη5303"/>
    <tableColumn id="5325" name="Στήλη5304"/>
    <tableColumn id="5326" name="Στήλη5305"/>
    <tableColumn id="5327" name="Στήλη5306"/>
    <tableColumn id="5328" name="Στήλη5307"/>
    <tableColumn id="5329" name="Στήλη5308"/>
    <tableColumn id="5330" name="Στήλη5309"/>
    <tableColumn id="5331" name="Στήλη5310"/>
    <tableColumn id="5332" name="Στήλη5311"/>
    <tableColumn id="5333" name="Στήλη5312"/>
    <tableColumn id="5334" name="Στήλη5313"/>
    <tableColumn id="5335" name="Στήλη5314"/>
    <tableColumn id="5336" name="Στήλη5315"/>
    <tableColumn id="5337" name="Στήλη5316"/>
    <tableColumn id="5338" name="Στήλη5317"/>
    <tableColumn id="5339" name="Στήλη5318"/>
    <tableColumn id="5340" name="Στήλη5319"/>
    <tableColumn id="5341" name="Στήλη5320"/>
    <tableColumn id="5342" name="Στήλη5321"/>
    <tableColumn id="5343" name="Στήλη5322"/>
    <tableColumn id="5344" name="Στήλη5323"/>
    <tableColumn id="5345" name="Στήλη5324"/>
    <tableColumn id="5346" name="Στήλη5325"/>
    <tableColumn id="5347" name="Στήλη5326"/>
    <tableColumn id="5348" name="Στήλη5327"/>
    <tableColumn id="5349" name="Στήλη5328"/>
    <tableColumn id="5350" name="Στήλη5329"/>
    <tableColumn id="5351" name="Στήλη5330"/>
    <tableColumn id="5352" name="Στήλη5331"/>
    <tableColumn id="5353" name="Στήλη5332"/>
    <tableColumn id="5354" name="Στήλη5333"/>
    <tableColumn id="5355" name="Στήλη5334"/>
    <tableColumn id="5356" name="Στήλη5335"/>
    <tableColumn id="5357" name="Στήλη5336"/>
    <tableColumn id="5358" name="Στήλη5337"/>
    <tableColumn id="5359" name="Στήλη5338"/>
    <tableColumn id="5360" name="Στήλη5339"/>
    <tableColumn id="5361" name="Στήλη5340"/>
    <tableColumn id="5362" name="Στήλη5341"/>
    <tableColumn id="5363" name="Στήλη5342"/>
    <tableColumn id="5364" name="Στήλη5343"/>
    <tableColumn id="5365" name="Στήλη5344"/>
    <tableColumn id="5366" name="Στήλη5345"/>
    <tableColumn id="5367" name="Στήλη5346"/>
    <tableColumn id="5368" name="Στήλη5347"/>
    <tableColumn id="5369" name="Στήλη5348"/>
    <tableColumn id="5370" name="Στήλη5349"/>
    <tableColumn id="5371" name="Στήλη5350"/>
    <tableColumn id="5372" name="Στήλη5351"/>
    <tableColumn id="5373" name="Στήλη5352"/>
    <tableColumn id="5374" name="Στήλη5353"/>
    <tableColumn id="5375" name="Στήλη5354"/>
    <tableColumn id="5376" name="Στήλη5355"/>
    <tableColumn id="5377" name="Στήλη5356"/>
    <tableColumn id="5378" name="Στήλη5357"/>
    <tableColumn id="5379" name="Στήλη5358"/>
    <tableColumn id="5380" name="Στήλη5359"/>
    <tableColumn id="5381" name="Στήλη5360"/>
    <tableColumn id="5382" name="Στήλη5361"/>
    <tableColumn id="5383" name="Στήλη5362"/>
    <tableColumn id="5384" name="Στήλη5363"/>
    <tableColumn id="5385" name="Στήλη5364"/>
    <tableColumn id="5386" name="Στήλη5365"/>
    <tableColumn id="5387" name="Στήλη5366"/>
    <tableColumn id="5388" name="Στήλη5367"/>
    <tableColumn id="5389" name="Στήλη5368"/>
    <tableColumn id="5390" name="Στήλη5369"/>
    <tableColumn id="5391" name="Στήλη5370"/>
    <tableColumn id="5392" name="Στήλη5371"/>
    <tableColumn id="5393" name="Στήλη5372"/>
    <tableColumn id="5394" name="Στήλη5373"/>
    <tableColumn id="5395" name="Στήλη5374"/>
    <tableColumn id="5396" name="Στήλη5375"/>
    <tableColumn id="5397" name="Στήλη5376"/>
    <tableColumn id="5398" name="Στήλη5377"/>
    <tableColumn id="5399" name="Στήλη5378"/>
    <tableColumn id="5400" name="Στήλη5379"/>
    <tableColumn id="5401" name="Στήλη5380"/>
    <tableColumn id="5402" name="Στήλη5381"/>
    <tableColumn id="5403" name="Στήλη5382"/>
    <tableColumn id="5404" name="Στήλη5383"/>
    <tableColumn id="5405" name="Στήλη5384"/>
    <tableColumn id="5406" name="Στήλη5385"/>
    <tableColumn id="5407" name="Στήλη5386"/>
    <tableColumn id="5408" name="Στήλη5387"/>
    <tableColumn id="5409" name="Στήλη5388"/>
    <tableColumn id="5410" name="Στήλη5389"/>
    <tableColumn id="5411" name="Στήλη5390"/>
    <tableColumn id="5412" name="Στήλη5391"/>
    <tableColumn id="5413" name="Στήλη5392"/>
    <tableColumn id="5414" name="Στήλη5393"/>
    <tableColumn id="5415" name="Στήλη5394"/>
    <tableColumn id="5416" name="Στήλη5395"/>
    <tableColumn id="5417" name="Στήλη5396"/>
    <tableColumn id="5418" name="Στήλη5397"/>
    <tableColumn id="5419" name="Στήλη5398"/>
    <tableColumn id="5420" name="Στήλη5399"/>
    <tableColumn id="5421" name="Στήλη5400"/>
    <tableColumn id="5422" name="Στήλη5401"/>
    <tableColumn id="5423" name="Στήλη5402"/>
    <tableColumn id="5424" name="Στήλη5403"/>
    <tableColumn id="5425" name="Στήλη5404"/>
    <tableColumn id="5426" name="Στήλη5405"/>
    <tableColumn id="5427" name="Στήλη5406"/>
    <tableColumn id="5428" name="Στήλη5407"/>
    <tableColumn id="5429" name="Στήλη5408"/>
    <tableColumn id="5430" name="Στήλη5409"/>
    <tableColumn id="5431" name="Στήλη5410"/>
    <tableColumn id="5432" name="Στήλη5411"/>
    <tableColumn id="5433" name="Στήλη5412"/>
    <tableColumn id="5434" name="Στήλη5413"/>
    <tableColumn id="5435" name="Στήλη5414"/>
    <tableColumn id="5436" name="Στήλη5415"/>
    <tableColumn id="5437" name="Στήλη5416"/>
    <tableColumn id="5438" name="Στήλη5417"/>
    <tableColumn id="5439" name="Στήλη5418"/>
    <tableColumn id="5440" name="Στήλη5419"/>
    <tableColumn id="5441" name="Στήλη5420"/>
    <tableColumn id="5442" name="Στήλη5421"/>
    <tableColumn id="5443" name="Στήλη5422"/>
    <tableColumn id="5444" name="Στήλη5423"/>
    <tableColumn id="5445" name="Στήλη5424"/>
    <tableColumn id="5446" name="Στήλη5425"/>
    <tableColumn id="5447" name="Στήλη5426"/>
    <tableColumn id="5448" name="Στήλη5427"/>
    <tableColumn id="5449" name="Στήλη5428"/>
    <tableColumn id="5450" name="Στήλη5429"/>
    <tableColumn id="5451" name="Στήλη5430"/>
    <tableColumn id="5452" name="Στήλη5431"/>
    <tableColumn id="5453" name="Στήλη5432"/>
    <tableColumn id="5454" name="Στήλη5433"/>
    <tableColumn id="5455" name="Στήλη5434"/>
    <tableColumn id="5456" name="Στήλη5435"/>
    <tableColumn id="5457" name="Στήλη5436"/>
    <tableColumn id="5458" name="Στήλη5437"/>
    <tableColumn id="5459" name="Στήλη5438"/>
    <tableColumn id="5460" name="Στήλη5439"/>
    <tableColumn id="5461" name="Στήλη5440"/>
    <tableColumn id="5462" name="Στήλη5441"/>
    <tableColumn id="5463" name="Στήλη5442"/>
    <tableColumn id="5464" name="Στήλη5443"/>
    <tableColumn id="5465" name="Στήλη5444"/>
    <tableColumn id="5466" name="Στήλη5445"/>
    <tableColumn id="5467" name="Στήλη5446"/>
    <tableColumn id="5468" name="Στήλη5447"/>
    <tableColumn id="5469" name="Στήλη5448"/>
    <tableColumn id="5470" name="Στήλη5449"/>
    <tableColumn id="5471" name="Στήλη5450"/>
    <tableColumn id="5472" name="Στήλη5451"/>
    <tableColumn id="5473" name="Στήλη5452"/>
    <tableColumn id="5474" name="Στήλη5453"/>
    <tableColumn id="5475" name="Στήλη5454"/>
    <tableColumn id="5476" name="Στήλη5455"/>
    <tableColumn id="5477" name="Στήλη5456"/>
    <tableColumn id="5478" name="Στήλη5457"/>
    <tableColumn id="5479" name="Στήλη5458"/>
    <tableColumn id="5480" name="Στήλη5459"/>
    <tableColumn id="5481" name="Στήλη5460"/>
    <tableColumn id="5482" name="Στήλη5461"/>
    <tableColumn id="5483" name="Στήλη5462"/>
    <tableColumn id="5484" name="Στήλη5463"/>
    <tableColumn id="5485" name="Στήλη5464"/>
    <tableColumn id="5486" name="Στήλη5465"/>
    <tableColumn id="5487" name="Στήλη5466"/>
    <tableColumn id="5488" name="Στήλη5467"/>
    <tableColumn id="5489" name="Στήλη5468"/>
    <tableColumn id="5490" name="Στήλη5469"/>
    <tableColumn id="5491" name="Στήλη5470"/>
    <tableColumn id="5492" name="Στήλη5471"/>
    <tableColumn id="5493" name="Στήλη5472"/>
    <tableColumn id="5494" name="Στήλη5473"/>
    <tableColumn id="5495" name="Στήλη5474"/>
    <tableColumn id="5496" name="Στήλη5475"/>
    <tableColumn id="5497" name="Στήλη5476"/>
    <tableColumn id="5498" name="Στήλη5477"/>
    <tableColumn id="5499" name="Στήλη5478"/>
    <tableColumn id="5500" name="Στήλη5479"/>
    <tableColumn id="5501" name="Στήλη5480"/>
    <tableColumn id="5502" name="Στήλη5481"/>
    <tableColumn id="5503" name="Στήλη5482"/>
    <tableColumn id="5504" name="Στήλη5483"/>
    <tableColumn id="5505" name="Στήλη5484"/>
    <tableColumn id="5506" name="Στήλη5485"/>
    <tableColumn id="5507" name="Στήλη5486"/>
    <tableColumn id="5508" name="Στήλη5487"/>
    <tableColumn id="5509" name="Στήλη5488"/>
    <tableColumn id="5510" name="Στήλη5489"/>
    <tableColumn id="5511" name="Στήλη5490"/>
    <tableColumn id="5512" name="Στήλη5491"/>
    <tableColumn id="5513" name="Στήλη5492"/>
    <tableColumn id="5514" name="Στήλη5493"/>
    <tableColumn id="5515" name="Στήλη5494"/>
    <tableColumn id="5516" name="Στήλη5495"/>
    <tableColumn id="5517" name="Στήλη5496"/>
    <tableColumn id="5518" name="Στήλη5497"/>
    <tableColumn id="5519" name="Στήλη5498"/>
    <tableColumn id="5520" name="Στήλη5499"/>
    <tableColumn id="5521" name="Στήλη5500"/>
    <tableColumn id="5522" name="Στήλη5501"/>
    <tableColumn id="5523" name="Στήλη5502"/>
    <tableColumn id="5524" name="Στήλη5503"/>
    <tableColumn id="5525" name="Στήλη5504"/>
    <tableColumn id="5526" name="Στήλη5505"/>
    <tableColumn id="5527" name="Στήλη5506"/>
    <tableColumn id="5528" name="Στήλη5507"/>
    <tableColumn id="5529" name="Στήλη5508"/>
    <tableColumn id="5530" name="Στήλη5509"/>
    <tableColumn id="5531" name="Στήλη5510"/>
    <tableColumn id="5532" name="Στήλη5511"/>
    <tableColumn id="5533" name="Στήλη5512"/>
    <tableColumn id="5534" name="Στήλη5513"/>
    <tableColumn id="5535" name="Στήλη5514"/>
    <tableColumn id="5536" name="Στήλη5515"/>
    <tableColumn id="5537" name="Στήλη5516"/>
    <tableColumn id="5538" name="Στήλη5517"/>
    <tableColumn id="5539" name="Στήλη5518"/>
    <tableColumn id="5540" name="Στήλη5519"/>
    <tableColumn id="5541" name="Στήλη5520"/>
    <tableColumn id="5542" name="Στήλη5521"/>
    <tableColumn id="5543" name="Στήλη5522"/>
    <tableColumn id="5544" name="Στήλη5523"/>
    <tableColumn id="5545" name="Στήλη5524"/>
    <tableColumn id="5546" name="Στήλη5525"/>
    <tableColumn id="5547" name="Στήλη5526"/>
    <tableColumn id="5548" name="Στήλη5527"/>
    <tableColumn id="5549" name="Στήλη5528"/>
    <tableColumn id="5550" name="Στήλη5529"/>
    <tableColumn id="5551" name="Στήλη5530"/>
    <tableColumn id="5552" name="Στήλη5531"/>
    <tableColumn id="5553" name="Στήλη5532"/>
    <tableColumn id="5554" name="Στήλη5533"/>
    <tableColumn id="5555" name="Στήλη5534"/>
    <tableColumn id="5556" name="Στήλη5535"/>
    <tableColumn id="5557" name="Στήλη5536"/>
    <tableColumn id="5558" name="Στήλη5537"/>
    <tableColumn id="5559" name="Στήλη5538"/>
    <tableColumn id="5560" name="Στήλη5539"/>
    <tableColumn id="5561" name="Στήλη5540"/>
    <tableColumn id="5562" name="Στήλη5541"/>
    <tableColumn id="5563" name="Στήλη5542"/>
    <tableColumn id="5564" name="Στήλη5543"/>
    <tableColumn id="5565" name="Στήλη5544"/>
    <tableColumn id="5566" name="Στήλη5545"/>
    <tableColumn id="5567" name="Στήλη5546"/>
    <tableColumn id="5568" name="Στήλη5547"/>
    <tableColumn id="5569" name="Στήλη5548"/>
    <tableColumn id="5570" name="Στήλη5549"/>
    <tableColumn id="5571" name="Στήλη5550"/>
    <tableColumn id="5572" name="Στήλη5551"/>
    <tableColumn id="5573" name="Στήλη5552"/>
    <tableColumn id="5574" name="Στήλη5553"/>
    <tableColumn id="5575" name="Στήλη5554"/>
    <tableColumn id="5576" name="Στήλη5555"/>
    <tableColumn id="5577" name="Στήλη5556"/>
    <tableColumn id="5578" name="Στήλη5557"/>
    <tableColumn id="5579" name="Στήλη5558"/>
    <tableColumn id="5580" name="Στήλη5559"/>
    <tableColumn id="5581" name="Στήλη5560"/>
    <tableColumn id="5582" name="Στήλη5561"/>
    <tableColumn id="5583" name="Στήλη5562"/>
    <tableColumn id="5584" name="Στήλη5563"/>
    <tableColumn id="5585" name="Στήλη5564"/>
    <tableColumn id="5586" name="Στήλη5565"/>
    <tableColumn id="5587" name="Στήλη5566"/>
    <tableColumn id="5588" name="Στήλη5567"/>
    <tableColumn id="5589" name="Στήλη5568"/>
    <tableColumn id="5590" name="Στήλη5569"/>
    <tableColumn id="5591" name="Στήλη5570"/>
    <tableColumn id="5592" name="Στήλη5571"/>
    <tableColumn id="5593" name="Στήλη5572"/>
    <tableColumn id="5594" name="Στήλη5573"/>
    <tableColumn id="5595" name="Στήλη5574"/>
    <tableColumn id="5596" name="Στήλη5575"/>
    <tableColumn id="5597" name="Στήλη5576"/>
    <tableColumn id="5598" name="Στήλη5577"/>
    <tableColumn id="5599" name="Στήλη5578"/>
    <tableColumn id="5600" name="Στήλη5579"/>
    <tableColumn id="5601" name="Στήλη5580"/>
    <tableColumn id="5602" name="Στήλη5581"/>
    <tableColumn id="5603" name="Στήλη5582"/>
    <tableColumn id="5604" name="Στήλη5583"/>
    <tableColumn id="5605" name="Στήλη5584"/>
    <tableColumn id="5606" name="Στήλη5585"/>
    <tableColumn id="5607" name="Στήλη5586"/>
    <tableColumn id="5608" name="Στήλη5587"/>
    <tableColumn id="5609" name="Στήλη5588"/>
    <tableColumn id="5610" name="Στήλη5589"/>
    <tableColumn id="5611" name="Στήλη5590"/>
    <tableColumn id="5612" name="Στήλη5591"/>
    <tableColumn id="5613" name="Στήλη5592"/>
    <tableColumn id="5614" name="Στήλη5593"/>
    <tableColumn id="5615" name="Στήλη5594"/>
    <tableColumn id="5616" name="Στήλη5595"/>
    <tableColumn id="5617" name="Στήλη5596"/>
    <tableColumn id="5618" name="Στήλη5597"/>
    <tableColumn id="5619" name="Στήλη5598"/>
    <tableColumn id="5620" name="Στήλη5599"/>
    <tableColumn id="5621" name="Στήλη5600"/>
    <tableColumn id="5622" name="Στήλη5601"/>
    <tableColumn id="5623" name="Στήλη5602"/>
    <tableColumn id="5624" name="Στήλη5603"/>
    <tableColumn id="5625" name="Στήλη5604"/>
    <tableColumn id="5626" name="Στήλη5605"/>
    <tableColumn id="5627" name="Στήλη5606"/>
    <tableColumn id="5628" name="Στήλη5607"/>
    <tableColumn id="5629" name="Στήλη5608"/>
    <tableColumn id="5630" name="Στήλη5609"/>
    <tableColumn id="5631" name="Στήλη5610"/>
    <tableColumn id="5632" name="Στήλη5611"/>
    <tableColumn id="5633" name="Στήλη5612"/>
    <tableColumn id="5634" name="Στήλη5613"/>
    <tableColumn id="5635" name="Στήλη5614"/>
    <tableColumn id="5636" name="Στήλη5615"/>
    <tableColumn id="5637" name="Στήλη5616"/>
    <tableColumn id="5638" name="Στήλη5617"/>
    <tableColumn id="5639" name="Στήλη5618"/>
    <tableColumn id="5640" name="Στήλη5619"/>
    <tableColumn id="5641" name="Στήλη5620"/>
    <tableColumn id="5642" name="Στήλη5621"/>
    <tableColumn id="5643" name="Στήλη5622"/>
    <tableColumn id="5644" name="Στήλη5623"/>
    <tableColumn id="5645" name="Στήλη5624"/>
    <tableColumn id="5646" name="Στήλη5625"/>
    <tableColumn id="5647" name="Στήλη5626"/>
    <tableColumn id="5648" name="Στήλη5627"/>
    <tableColumn id="5649" name="Στήλη5628"/>
    <tableColumn id="5650" name="Στήλη5629"/>
    <tableColumn id="5651" name="Στήλη5630"/>
    <tableColumn id="5652" name="Στήλη5631"/>
    <tableColumn id="5653" name="Στήλη5632"/>
    <tableColumn id="5654" name="Στήλη5633"/>
    <tableColumn id="5655" name="Στήλη5634"/>
    <tableColumn id="5656" name="Στήλη5635"/>
    <tableColumn id="5657" name="Στήλη5636"/>
    <tableColumn id="5658" name="Στήλη5637"/>
    <tableColumn id="5659" name="Στήλη5638"/>
    <tableColumn id="5660" name="Στήλη5639"/>
    <tableColumn id="5661" name="Στήλη5640"/>
    <tableColumn id="5662" name="Στήλη5641"/>
    <tableColumn id="5663" name="Στήλη5642"/>
    <tableColumn id="5664" name="Στήλη5643"/>
    <tableColumn id="5665" name="Στήλη5644"/>
    <tableColumn id="5666" name="Στήλη5645"/>
    <tableColumn id="5667" name="Στήλη5646"/>
    <tableColumn id="5668" name="Στήλη5647"/>
    <tableColumn id="5669" name="Στήλη5648"/>
    <tableColumn id="5670" name="Στήλη5649"/>
    <tableColumn id="5671" name="Στήλη5650"/>
    <tableColumn id="5672" name="Στήλη5651"/>
    <tableColumn id="5673" name="Στήλη5652"/>
    <tableColumn id="5674" name="Στήλη5653"/>
    <tableColumn id="5675" name="Στήλη5654"/>
    <tableColumn id="5676" name="Στήλη5655"/>
    <tableColumn id="5677" name="Στήλη5656"/>
    <tableColumn id="5678" name="Στήλη5657"/>
    <tableColumn id="5679" name="Στήλη5658"/>
    <tableColumn id="5680" name="Στήλη5659"/>
    <tableColumn id="5681" name="Στήλη5660"/>
    <tableColumn id="5682" name="Στήλη5661"/>
    <tableColumn id="5683" name="Στήλη5662"/>
    <tableColumn id="5684" name="Στήλη5663"/>
    <tableColumn id="5685" name="Στήλη5664"/>
    <tableColumn id="5686" name="Στήλη5665"/>
    <tableColumn id="5687" name="Στήλη5666"/>
    <tableColumn id="5688" name="Στήλη5667"/>
    <tableColumn id="5689" name="Στήλη5668"/>
    <tableColumn id="5690" name="Στήλη5669"/>
    <tableColumn id="5691" name="Στήλη5670"/>
    <tableColumn id="5692" name="Στήλη5671"/>
    <tableColumn id="5693" name="Στήλη5672"/>
    <tableColumn id="5694" name="Στήλη5673"/>
    <tableColumn id="5695" name="Στήλη5674"/>
    <tableColumn id="5696" name="Στήλη5675"/>
    <tableColumn id="5697" name="Στήλη5676"/>
    <tableColumn id="5698" name="Στήλη5677"/>
    <tableColumn id="5699" name="Στήλη5678"/>
    <tableColumn id="5700" name="Στήλη5679"/>
    <tableColumn id="5701" name="Στήλη5680"/>
    <tableColumn id="5702" name="Στήλη5681"/>
    <tableColumn id="5703" name="Στήλη5682"/>
    <tableColumn id="5704" name="Στήλη5683"/>
    <tableColumn id="5705" name="Στήλη5684"/>
    <tableColumn id="5706" name="Στήλη5685"/>
    <tableColumn id="5707" name="Στήλη5686"/>
    <tableColumn id="5708" name="Στήλη5687"/>
    <tableColumn id="5709" name="Στήλη5688"/>
    <tableColumn id="5710" name="Στήλη5689"/>
    <tableColumn id="5711" name="Στήλη5690"/>
    <tableColumn id="5712" name="Στήλη5691"/>
    <tableColumn id="5713" name="Στήλη5692"/>
    <tableColumn id="5714" name="Στήλη5693"/>
    <tableColumn id="5715" name="Στήλη5694"/>
    <tableColumn id="5716" name="Στήλη5695"/>
    <tableColumn id="5717" name="Στήλη5696"/>
    <tableColumn id="5718" name="Στήλη5697"/>
    <tableColumn id="5719" name="Στήλη5698"/>
    <tableColumn id="5720" name="Στήλη5699"/>
    <tableColumn id="5721" name="Στήλη5700"/>
    <tableColumn id="5722" name="Στήλη5701"/>
    <tableColumn id="5723" name="Στήλη5702"/>
    <tableColumn id="5724" name="Στήλη5703"/>
    <tableColumn id="5725" name="Στήλη5704"/>
    <tableColumn id="5726" name="Στήλη5705"/>
    <tableColumn id="5727" name="Στήλη5706"/>
    <tableColumn id="5728" name="Στήλη5707"/>
    <tableColumn id="5729" name="Στήλη5708"/>
    <tableColumn id="5730" name="Στήλη5709"/>
    <tableColumn id="5731" name="Στήλη5710"/>
    <tableColumn id="5732" name="Στήλη5711"/>
    <tableColumn id="5733" name="Στήλη5712"/>
    <tableColumn id="5734" name="Στήλη5713"/>
    <tableColumn id="5735" name="Στήλη5714"/>
    <tableColumn id="5736" name="Στήλη5715"/>
    <tableColumn id="5737" name="Στήλη5716"/>
    <tableColumn id="5738" name="Στήλη5717"/>
    <tableColumn id="5739" name="Στήλη5718"/>
    <tableColumn id="5740" name="Στήλη5719"/>
    <tableColumn id="5741" name="Στήλη5720"/>
    <tableColumn id="5742" name="Στήλη5721"/>
    <tableColumn id="5743" name="Στήλη5722"/>
    <tableColumn id="5744" name="Στήλη5723"/>
    <tableColumn id="5745" name="Στήλη5724"/>
    <tableColumn id="5746" name="Στήλη5725"/>
    <tableColumn id="5747" name="Στήλη5726"/>
    <tableColumn id="5748" name="Στήλη5727"/>
    <tableColumn id="5749" name="Στήλη5728"/>
    <tableColumn id="5750" name="Στήλη5729"/>
    <tableColumn id="5751" name="Στήλη5730"/>
    <tableColumn id="5752" name="Στήλη5731"/>
    <tableColumn id="5753" name="Στήλη5732"/>
    <tableColumn id="5754" name="Στήλη5733"/>
    <tableColumn id="5755" name="Στήλη5734"/>
    <tableColumn id="5756" name="Στήλη5735"/>
    <tableColumn id="5757" name="Στήλη5736"/>
    <tableColumn id="5758" name="Στήλη5737"/>
    <tableColumn id="5759" name="Στήλη5738"/>
    <tableColumn id="5760" name="Στήλη5739"/>
    <tableColumn id="5761" name="Στήλη5740"/>
    <tableColumn id="5762" name="Στήλη5741"/>
    <tableColumn id="5763" name="Στήλη5742"/>
    <tableColumn id="5764" name="Στήλη5743"/>
    <tableColumn id="5765" name="Στήλη5744"/>
    <tableColumn id="5766" name="Στήλη5745"/>
    <tableColumn id="5767" name="Στήλη5746"/>
    <tableColumn id="5768" name="Στήλη5747"/>
    <tableColumn id="5769" name="Στήλη5748"/>
    <tableColumn id="5770" name="Στήλη5749"/>
    <tableColumn id="5771" name="Στήλη5750"/>
    <tableColumn id="5772" name="Στήλη5751"/>
    <tableColumn id="5773" name="Στήλη5752"/>
    <tableColumn id="5774" name="Στήλη5753"/>
    <tableColumn id="5775" name="Στήλη5754"/>
    <tableColumn id="5776" name="Στήλη5755"/>
    <tableColumn id="5777" name="Στήλη5756"/>
    <tableColumn id="5778" name="Στήλη5757"/>
    <tableColumn id="5779" name="Στήλη5758"/>
    <tableColumn id="5780" name="Στήλη5759"/>
    <tableColumn id="5781" name="Στήλη5760"/>
    <tableColumn id="5782" name="Στήλη5761"/>
    <tableColumn id="5783" name="Στήλη5762"/>
    <tableColumn id="5784" name="Στήλη5763"/>
    <tableColumn id="5785" name="Στήλη5764"/>
    <tableColumn id="5786" name="Στήλη5765"/>
    <tableColumn id="5787" name="Στήλη5766"/>
    <tableColumn id="5788" name="Στήλη5767"/>
    <tableColumn id="5789" name="Στήλη5768"/>
    <tableColumn id="5790" name="Στήλη5769"/>
    <tableColumn id="5791" name="Στήλη5770"/>
    <tableColumn id="5792" name="Στήλη5771"/>
    <tableColumn id="5793" name="Στήλη5772"/>
    <tableColumn id="5794" name="Στήλη5773"/>
    <tableColumn id="5795" name="Στήλη5774"/>
    <tableColumn id="5796" name="Στήλη5775"/>
    <tableColumn id="5797" name="Στήλη5776"/>
    <tableColumn id="5798" name="Στήλη5777"/>
    <tableColumn id="5799" name="Στήλη5778"/>
    <tableColumn id="5800" name="Στήλη5779"/>
    <tableColumn id="5801" name="Στήλη5780"/>
    <tableColumn id="5802" name="Στήλη5781"/>
    <tableColumn id="5803" name="Στήλη5782"/>
    <tableColumn id="5804" name="Στήλη5783"/>
    <tableColumn id="5805" name="Στήλη5784"/>
    <tableColumn id="5806" name="Στήλη5785"/>
    <tableColumn id="5807" name="Στήλη5786"/>
    <tableColumn id="5808" name="Στήλη5787"/>
    <tableColumn id="5809" name="Στήλη5788"/>
    <tableColumn id="5810" name="Στήλη5789"/>
    <tableColumn id="5811" name="Στήλη5790"/>
    <tableColumn id="5812" name="Στήλη5791"/>
    <tableColumn id="5813" name="Στήλη5792"/>
    <tableColumn id="5814" name="Στήλη5793"/>
    <tableColumn id="5815" name="Στήλη5794"/>
    <tableColumn id="5816" name="Στήλη5795"/>
    <tableColumn id="5817" name="Στήλη5796"/>
    <tableColumn id="5818" name="Στήλη5797"/>
    <tableColumn id="5819" name="Στήλη5798"/>
    <tableColumn id="5820" name="Στήλη5799"/>
    <tableColumn id="5821" name="Στήλη5800"/>
    <tableColumn id="5822" name="Στήλη5801"/>
    <tableColumn id="5823" name="Στήλη5802"/>
    <tableColumn id="5824" name="Στήλη5803"/>
    <tableColumn id="5825" name="Στήλη5804"/>
    <tableColumn id="5826" name="Στήλη5805"/>
    <tableColumn id="5827" name="Στήλη5806"/>
    <tableColumn id="5828" name="Στήλη5807"/>
    <tableColumn id="5829" name="Στήλη5808"/>
    <tableColumn id="5830" name="Στήλη5809"/>
    <tableColumn id="5831" name="Στήλη5810"/>
    <tableColumn id="5832" name="Στήλη5811"/>
    <tableColumn id="5833" name="Στήλη5812"/>
    <tableColumn id="5834" name="Στήλη5813"/>
    <tableColumn id="5835" name="Στήλη5814"/>
    <tableColumn id="5836" name="Στήλη5815"/>
    <tableColumn id="5837" name="Στήλη5816"/>
    <tableColumn id="5838" name="Στήλη5817"/>
    <tableColumn id="5839" name="Στήλη5818"/>
    <tableColumn id="5840" name="Στήλη5819"/>
    <tableColumn id="5841" name="Στήλη5820"/>
    <tableColumn id="5842" name="Στήλη5821"/>
    <tableColumn id="5843" name="Στήλη5822"/>
    <tableColumn id="5844" name="Στήλη5823"/>
    <tableColumn id="5845" name="Στήλη5824"/>
    <tableColumn id="5846" name="Στήλη5825"/>
    <tableColumn id="5847" name="Στήλη5826"/>
    <tableColumn id="5848" name="Στήλη5827"/>
    <tableColumn id="5849" name="Στήλη5828"/>
    <tableColumn id="5850" name="Στήλη5829"/>
    <tableColumn id="5851" name="Στήλη5830"/>
    <tableColumn id="5852" name="Στήλη5831"/>
    <tableColumn id="5853" name="Στήλη5832"/>
    <tableColumn id="5854" name="Στήλη5833"/>
    <tableColumn id="5855" name="Στήλη5834"/>
    <tableColumn id="5856" name="Στήλη5835"/>
    <tableColumn id="5857" name="Στήλη5836"/>
    <tableColumn id="5858" name="Στήλη5837"/>
    <tableColumn id="5859" name="Στήλη5838"/>
    <tableColumn id="5860" name="Στήλη5839"/>
    <tableColumn id="5861" name="Στήλη5840"/>
    <tableColumn id="5862" name="Στήλη5841"/>
    <tableColumn id="5863" name="Στήλη5842"/>
    <tableColumn id="5864" name="Στήλη5843"/>
    <tableColumn id="5865" name="Στήλη5844"/>
    <tableColumn id="5866" name="Στήλη5845"/>
    <tableColumn id="5867" name="Στήλη5846"/>
    <tableColumn id="5868" name="Στήλη5847"/>
    <tableColumn id="5869" name="Στήλη5848"/>
    <tableColumn id="5870" name="Στήλη5849"/>
    <tableColumn id="5871" name="Στήλη5850"/>
    <tableColumn id="5872" name="Στήλη5851"/>
    <tableColumn id="5873" name="Στήλη5852"/>
    <tableColumn id="5874" name="Στήλη5853"/>
    <tableColumn id="5875" name="Στήλη5854"/>
    <tableColumn id="5876" name="Στήλη5855"/>
    <tableColumn id="5877" name="Στήλη5856"/>
    <tableColumn id="5878" name="Στήλη5857"/>
    <tableColumn id="5879" name="Στήλη5858"/>
    <tableColumn id="5880" name="Στήλη5859"/>
    <tableColumn id="5881" name="Στήλη5860"/>
    <tableColumn id="5882" name="Στήλη5861"/>
    <tableColumn id="5883" name="Στήλη5862"/>
    <tableColumn id="5884" name="Στήλη5863"/>
    <tableColumn id="5885" name="Στήλη5864"/>
    <tableColumn id="5886" name="Στήλη5865"/>
    <tableColumn id="5887" name="Στήλη5866"/>
    <tableColumn id="5888" name="Στήλη5867"/>
    <tableColumn id="5889" name="Στήλη5868"/>
    <tableColumn id="5890" name="Στήλη5869"/>
    <tableColumn id="5891" name="Στήλη5870"/>
    <tableColumn id="5892" name="Στήλη5871"/>
    <tableColumn id="5893" name="Στήλη5872"/>
    <tableColumn id="5894" name="Στήλη5873"/>
    <tableColumn id="5895" name="Στήλη5874"/>
    <tableColumn id="5896" name="Στήλη5875"/>
    <tableColumn id="5897" name="Στήλη5876"/>
    <tableColumn id="5898" name="Στήλη5877"/>
    <tableColumn id="5899" name="Στήλη5878"/>
    <tableColumn id="5900" name="Στήλη5879"/>
    <tableColumn id="5901" name="Στήλη5880"/>
    <tableColumn id="5902" name="Στήλη5881"/>
    <tableColumn id="5903" name="Στήλη5882"/>
    <tableColumn id="5904" name="Στήλη5883"/>
    <tableColumn id="5905" name="Στήλη5884"/>
    <tableColumn id="5906" name="Στήλη5885"/>
    <tableColumn id="5907" name="Στήλη5886"/>
    <tableColumn id="5908" name="Στήλη5887"/>
    <tableColumn id="5909" name="Στήλη5888"/>
    <tableColumn id="5910" name="Στήλη5889"/>
    <tableColumn id="5911" name="Στήλη5890"/>
    <tableColumn id="5912" name="Στήλη5891"/>
    <tableColumn id="5913" name="Στήλη5892"/>
    <tableColumn id="5914" name="Στήλη5893"/>
    <tableColumn id="5915" name="Στήλη5894"/>
    <tableColumn id="5916" name="Στήλη5895"/>
    <tableColumn id="5917" name="Στήλη5896"/>
    <tableColumn id="5918" name="Στήλη5897"/>
    <tableColumn id="5919" name="Στήλη5898"/>
    <tableColumn id="5920" name="Στήλη5899"/>
    <tableColumn id="5921" name="Στήλη5900"/>
    <tableColumn id="5922" name="Στήλη5901"/>
    <tableColumn id="5923" name="Στήλη5902"/>
    <tableColumn id="5924" name="Στήλη5903"/>
    <tableColumn id="5925" name="Στήλη5904"/>
    <tableColumn id="5926" name="Στήλη5905"/>
    <tableColumn id="5927" name="Στήλη5906"/>
    <tableColumn id="5928" name="Στήλη5907"/>
    <tableColumn id="5929" name="Στήλη5908"/>
    <tableColumn id="5930" name="Στήλη5909"/>
    <tableColumn id="5931" name="Στήλη5910"/>
    <tableColumn id="5932" name="Στήλη5911"/>
    <tableColumn id="5933" name="Στήλη5912"/>
    <tableColumn id="5934" name="Στήλη5913"/>
    <tableColumn id="5935" name="Στήλη5914"/>
    <tableColumn id="5936" name="Στήλη5915"/>
    <tableColumn id="5937" name="Στήλη5916"/>
    <tableColumn id="5938" name="Στήλη5917"/>
    <tableColumn id="5939" name="Στήλη5918"/>
    <tableColumn id="5940" name="Στήλη5919"/>
    <tableColumn id="5941" name="Στήλη5920"/>
    <tableColumn id="5942" name="Στήλη5921"/>
    <tableColumn id="5943" name="Στήλη5922"/>
    <tableColumn id="5944" name="Στήλη5923"/>
    <tableColumn id="5945" name="Στήλη5924"/>
    <tableColumn id="5946" name="Στήλη5925"/>
    <tableColumn id="5947" name="Στήλη5926"/>
    <tableColumn id="5948" name="Στήλη5927"/>
    <tableColumn id="5949" name="Στήλη5928"/>
    <tableColumn id="5950" name="Στήλη5929"/>
    <tableColumn id="5951" name="Στήλη5930"/>
    <tableColumn id="5952" name="Στήλη5931"/>
    <tableColumn id="5953" name="Στήλη5932"/>
    <tableColumn id="5954" name="Στήλη5933"/>
    <tableColumn id="5955" name="Στήλη5934"/>
    <tableColumn id="5956" name="Στήλη5935"/>
    <tableColumn id="5957" name="Στήλη5936"/>
    <tableColumn id="5958" name="Στήλη5937"/>
    <tableColumn id="5959" name="Στήλη5938"/>
    <tableColumn id="5960" name="Στήλη5939"/>
    <tableColumn id="5961" name="Στήλη5940"/>
    <tableColumn id="5962" name="Στήλη5941"/>
    <tableColumn id="5963" name="Στήλη5942"/>
    <tableColumn id="5964" name="Στήλη5943"/>
    <tableColumn id="5965" name="Στήλη5944"/>
    <tableColumn id="5966" name="Στήλη5945"/>
    <tableColumn id="5967" name="Στήλη5946"/>
    <tableColumn id="5968" name="Στήλη5947"/>
    <tableColumn id="5969" name="Στήλη5948"/>
    <tableColumn id="5970" name="Στήλη5949"/>
    <tableColumn id="5971" name="Στήλη5950"/>
    <tableColumn id="5972" name="Στήλη5951"/>
    <tableColumn id="5973" name="Στήλη5952"/>
    <tableColumn id="5974" name="Στήλη5953"/>
    <tableColumn id="5975" name="Στήλη5954"/>
    <tableColumn id="5976" name="Στήλη5955"/>
    <tableColumn id="5977" name="Στήλη5956"/>
    <tableColumn id="5978" name="Στήλη5957"/>
    <tableColumn id="5979" name="Στήλη5958"/>
    <tableColumn id="5980" name="Στήλη5959"/>
    <tableColumn id="5981" name="Στήλη5960"/>
    <tableColumn id="5982" name="Στήλη5961"/>
    <tableColumn id="5983" name="Στήλη5962"/>
    <tableColumn id="5984" name="Στήλη5963"/>
    <tableColumn id="5985" name="Στήλη5964"/>
    <tableColumn id="5986" name="Στήλη5965"/>
    <tableColumn id="5987" name="Στήλη5966"/>
    <tableColumn id="5988" name="Στήλη5967"/>
    <tableColumn id="5989" name="Στήλη5968"/>
    <tableColumn id="5990" name="Στήλη5969"/>
    <tableColumn id="5991" name="Στήλη5970"/>
    <tableColumn id="5992" name="Στήλη5971"/>
    <tableColumn id="5993" name="Στήλη5972"/>
    <tableColumn id="5994" name="Στήλη5973"/>
    <tableColumn id="5995" name="Στήλη5974"/>
    <tableColumn id="5996" name="Στήλη5975"/>
    <tableColumn id="5997" name="Στήλη5976"/>
    <tableColumn id="5998" name="Στήλη5977"/>
    <tableColumn id="5999" name="Στήλη5978"/>
    <tableColumn id="6000" name="Στήλη5979"/>
    <tableColumn id="6001" name="Στήλη5980"/>
    <tableColumn id="6002" name="Στήλη5981"/>
    <tableColumn id="6003" name="Στήλη5982"/>
    <tableColumn id="6004" name="Στήλη5983"/>
    <tableColumn id="6005" name="Στήλη5984"/>
    <tableColumn id="6006" name="Στήλη5985"/>
    <tableColumn id="6007" name="Στήλη5986"/>
    <tableColumn id="6008" name="Στήλη5987"/>
    <tableColumn id="6009" name="Στήλη5988"/>
    <tableColumn id="6010" name="Στήλη5989"/>
    <tableColumn id="6011" name="Στήλη5990"/>
    <tableColumn id="6012" name="Στήλη5991"/>
    <tableColumn id="6013" name="Στήλη5992"/>
    <tableColumn id="6014" name="Στήλη5993"/>
    <tableColumn id="6015" name="Στήλη5994"/>
    <tableColumn id="6016" name="Στήλη5995"/>
    <tableColumn id="6017" name="Στήλη5996"/>
    <tableColumn id="6018" name="Στήλη5997"/>
    <tableColumn id="6019" name="Στήλη5998"/>
    <tableColumn id="6020" name="Στήλη5999"/>
    <tableColumn id="6021" name="Στήλη6000"/>
    <tableColumn id="6022" name="Στήλη6001"/>
    <tableColumn id="6023" name="Στήλη6002"/>
    <tableColumn id="6024" name="Στήλη6003"/>
    <tableColumn id="6025" name="Στήλη6004"/>
    <tableColumn id="6026" name="Στήλη6005"/>
    <tableColumn id="6027" name="Στήλη6006"/>
    <tableColumn id="6028" name="Στήλη6007"/>
    <tableColumn id="6029" name="Στήλη6008"/>
    <tableColumn id="6030" name="Στήλη6009"/>
    <tableColumn id="6031" name="Στήλη6010"/>
    <tableColumn id="6032" name="Στήλη6011"/>
    <tableColumn id="6033" name="Στήλη6012"/>
    <tableColumn id="6034" name="Στήλη6013"/>
    <tableColumn id="6035" name="Στήλη6014"/>
    <tableColumn id="6036" name="Στήλη6015"/>
    <tableColumn id="6037" name="Στήλη6016"/>
    <tableColumn id="6038" name="Στήλη6017"/>
    <tableColumn id="6039" name="Στήλη6018"/>
    <tableColumn id="6040" name="Στήλη6019"/>
    <tableColumn id="6041" name="Στήλη6020"/>
    <tableColumn id="6042" name="Στήλη6021"/>
    <tableColumn id="6043" name="Στήλη6022"/>
    <tableColumn id="6044" name="Στήλη6023"/>
    <tableColumn id="6045" name="Στήλη6024"/>
    <tableColumn id="6046" name="Στήλη6025"/>
    <tableColumn id="6047" name="Στήλη6026"/>
    <tableColumn id="6048" name="Στήλη6027"/>
    <tableColumn id="6049" name="Στήλη6028"/>
    <tableColumn id="6050" name="Στήλη6029"/>
    <tableColumn id="6051" name="Στήλη6030"/>
    <tableColumn id="6052" name="Στήλη6031"/>
    <tableColumn id="6053" name="Στήλη6032"/>
    <tableColumn id="6054" name="Στήλη6033"/>
    <tableColumn id="6055" name="Στήλη6034"/>
    <tableColumn id="6056" name="Στήλη6035"/>
    <tableColumn id="6057" name="Στήλη6036"/>
    <tableColumn id="6058" name="Στήλη6037"/>
    <tableColumn id="6059" name="Στήλη6038"/>
    <tableColumn id="6060" name="Στήλη6039"/>
    <tableColumn id="6061" name="Στήλη6040"/>
    <tableColumn id="6062" name="Στήλη6041"/>
    <tableColumn id="6063" name="Στήλη6042"/>
    <tableColumn id="6064" name="Στήλη6043"/>
    <tableColumn id="6065" name="Στήλη6044"/>
    <tableColumn id="6066" name="Στήλη6045"/>
    <tableColumn id="6067" name="Στήλη6046"/>
    <tableColumn id="6068" name="Στήλη6047"/>
    <tableColumn id="6069" name="Στήλη6048"/>
    <tableColumn id="6070" name="Στήλη6049"/>
    <tableColumn id="6071" name="Στήλη6050"/>
    <tableColumn id="6072" name="Στήλη6051"/>
    <tableColumn id="6073" name="Στήλη6052"/>
    <tableColumn id="6074" name="Στήλη6053"/>
    <tableColumn id="6075" name="Στήλη6054"/>
    <tableColumn id="6076" name="Στήλη6055"/>
    <tableColumn id="6077" name="Στήλη6056"/>
    <tableColumn id="6078" name="Στήλη6057"/>
    <tableColumn id="6079" name="Στήλη6058"/>
    <tableColumn id="6080" name="Στήλη6059"/>
    <tableColumn id="6081" name="Στήλη6060"/>
    <tableColumn id="6082" name="Στήλη6061"/>
    <tableColumn id="6083" name="Στήλη6062"/>
    <tableColumn id="6084" name="Στήλη6063"/>
    <tableColumn id="6085" name="Στήλη6064"/>
    <tableColumn id="6086" name="Στήλη6065"/>
    <tableColumn id="6087" name="Στήλη6066"/>
    <tableColumn id="6088" name="Στήλη6067"/>
    <tableColumn id="6089" name="Στήλη6068"/>
    <tableColumn id="6090" name="Στήλη6069"/>
    <tableColumn id="6091" name="Στήλη6070"/>
    <tableColumn id="6092" name="Στήλη6071"/>
    <tableColumn id="6093" name="Στήλη6072"/>
    <tableColumn id="6094" name="Στήλη6073"/>
    <tableColumn id="6095" name="Στήλη6074"/>
    <tableColumn id="6096" name="Στήλη6075"/>
    <tableColumn id="6097" name="Στήλη6076"/>
    <tableColumn id="6098" name="Στήλη6077"/>
    <tableColumn id="6099" name="Στήλη6078"/>
    <tableColumn id="6100" name="Στήλη6079"/>
    <tableColumn id="6101" name="Στήλη6080"/>
    <tableColumn id="6102" name="Στήλη6081"/>
    <tableColumn id="6103" name="Στήλη6082"/>
    <tableColumn id="6104" name="Στήλη6083"/>
    <tableColumn id="6105" name="Στήλη6084"/>
    <tableColumn id="6106" name="Στήλη6085"/>
    <tableColumn id="6107" name="Στήλη6086"/>
    <tableColumn id="6108" name="Στήλη6087"/>
    <tableColumn id="6109" name="Στήλη6088"/>
    <tableColumn id="6110" name="Στήλη6089"/>
    <tableColumn id="6111" name="Στήλη6090"/>
    <tableColumn id="6112" name="Στήλη6091"/>
    <tableColumn id="6113" name="Στήλη6092"/>
    <tableColumn id="6114" name="Στήλη6093"/>
    <tableColumn id="6115" name="Στήλη6094"/>
    <tableColumn id="6116" name="Στήλη6095"/>
    <tableColumn id="6117" name="Στήλη6096"/>
    <tableColumn id="6118" name="Στήλη6097"/>
    <tableColumn id="6119" name="Στήλη6098"/>
    <tableColumn id="6120" name="Στήλη6099"/>
    <tableColumn id="6121" name="Στήλη6100"/>
    <tableColumn id="6122" name="Στήλη6101"/>
    <tableColumn id="6123" name="Στήλη6102"/>
    <tableColumn id="6124" name="Στήλη6103"/>
    <tableColumn id="6125" name="Στήλη6104"/>
    <tableColumn id="6126" name="Στήλη6105"/>
    <tableColumn id="6127" name="Στήλη6106"/>
    <tableColumn id="6128" name="Στήλη6107"/>
    <tableColumn id="6129" name="Στήλη6108"/>
    <tableColumn id="6130" name="Στήλη6109"/>
    <tableColumn id="6131" name="Στήλη6110"/>
    <tableColumn id="6132" name="Στήλη6111"/>
    <tableColumn id="6133" name="Στήλη6112"/>
    <tableColumn id="6134" name="Στήλη6113"/>
    <tableColumn id="6135" name="Στήλη6114"/>
    <tableColumn id="6136" name="Στήλη6115"/>
    <tableColumn id="6137" name="Στήλη6116"/>
    <tableColumn id="6138" name="Στήλη6117"/>
    <tableColumn id="6139" name="Στήλη6118"/>
    <tableColumn id="6140" name="Στήλη6119"/>
    <tableColumn id="6141" name="Στήλη6120"/>
    <tableColumn id="6142" name="Στήλη6121"/>
    <tableColumn id="6143" name="Στήλη6122"/>
    <tableColumn id="6144" name="Στήλη6123"/>
    <tableColumn id="6145" name="Στήλη6124"/>
    <tableColumn id="6146" name="Στήλη6125"/>
    <tableColumn id="6147" name="Στήλη6126"/>
    <tableColumn id="6148" name="Στήλη6127"/>
    <tableColumn id="6149" name="Στήλη6128"/>
    <tableColumn id="6150" name="Στήλη6129"/>
    <tableColumn id="6151" name="Στήλη6130"/>
    <tableColumn id="6152" name="Στήλη6131"/>
    <tableColumn id="6153" name="Στήλη6132"/>
    <tableColumn id="6154" name="Στήλη6133"/>
    <tableColumn id="6155" name="Στήλη6134"/>
    <tableColumn id="6156" name="Στήλη6135"/>
    <tableColumn id="6157" name="Στήλη6136"/>
    <tableColumn id="6158" name="Στήλη6137"/>
    <tableColumn id="6159" name="Στήλη6138"/>
    <tableColumn id="6160" name="Στήλη6139"/>
    <tableColumn id="6161" name="Στήλη6140"/>
    <tableColumn id="6162" name="Στήλη6141"/>
    <tableColumn id="6163" name="Στήλη6142"/>
    <tableColumn id="6164" name="Στήλη6143"/>
    <tableColumn id="6165" name="Στήλη6144"/>
    <tableColumn id="6166" name="Στήλη6145"/>
    <tableColumn id="6167" name="Στήλη6146"/>
    <tableColumn id="6168" name="Στήλη6147"/>
    <tableColumn id="6169" name="Στήλη6148"/>
    <tableColumn id="6170" name="Στήλη6149"/>
    <tableColumn id="6171" name="Στήλη6150"/>
    <tableColumn id="6172" name="Στήλη6151"/>
    <tableColumn id="6173" name="Στήλη6152"/>
    <tableColumn id="6174" name="Στήλη6153"/>
    <tableColumn id="6175" name="Στήλη6154"/>
    <tableColumn id="6176" name="Στήλη6155"/>
    <tableColumn id="6177" name="Στήλη6156"/>
    <tableColumn id="6178" name="Στήλη6157"/>
    <tableColumn id="6179" name="Στήλη6158"/>
    <tableColumn id="6180" name="Στήλη6159"/>
    <tableColumn id="6181" name="Στήλη6160"/>
    <tableColumn id="6182" name="Στήλη6161"/>
    <tableColumn id="6183" name="Στήλη6162"/>
    <tableColumn id="6184" name="Στήλη6163"/>
    <tableColumn id="6185" name="Στήλη6164"/>
    <tableColumn id="6186" name="Στήλη6165"/>
    <tableColumn id="6187" name="Στήλη6166"/>
    <tableColumn id="6188" name="Στήλη6167"/>
    <tableColumn id="6189" name="Στήλη6168"/>
    <tableColumn id="6190" name="Στήλη6169"/>
    <tableColumn id="6191" name="Στήλη6170"/>
    <tableColumn id="6192" name="Στήλη6171"/>
    <tableColumn id="6193" name="Στήλη6172"/>
    <tableColumn id="6194" name="Στήλη6173"/>
    <tableColumn id="6195" name="Στήλη6174"/>
    <tableColumn id="6196" name="Στήλη6175"/>
    <tableColumn id="6197" name="Στήλη6176"/>
    <tableColumn id="6198" name="Στήλη6177"/>
    <tableColumn id="6199" name="Στήλη6178"/>
    <tableColumn id="6200" name="Στήλη6179"/>
    <tableColumn id="6201" name="Στήλη6180"/>
    <tableColumn id="6202" name="Στήλη6181"/>
    <tableColumn id="6203" name="Στήλη6182"/>
    <tableColumn id="6204" name="Στήλη6183"/>
    <tableColumn id="6205" name="Στήλη6184"/>
    <tableColumn id="6206" name="Στήλη6185"/>
    <tableColumn id="6207" name="Στήλη6186"/>
    <tableColumn id="6208" name="Στήλη6187"/>
    <tableColumn id="6209" name="Στήλη6188"/>
    <tableColumn id="6210" name="Στήλη6189"/>
    <tableColumn id="6211" name="Στήλη6190"/>
    <tableColumn id="6212" name="Στήλη6191"/>
    <tableColumn id="6213" name="Στήλη6192"/>
    <tableColumn id="6214" name="Στήλη6193"/>
    <tableColumn id="6215" name="Στήλη6194"/>
    <tableColumn id="6216" name="Στήλη6195"/>
    <tableColumn id="6217" name="Στήλη6196"/>
    <tableColumn id="6218" name="Στήλη6197"/>
    <tableColumn id="6219" name="Στήλη6198"/>
    <tableColumn id="6220" name="Στήλη6199"/>
    <tableColumn id="6221" name="Στήλη6200"/>
    <tableColumn id="6222" name="Στήλη6201"/>
    <tableColumn id="6223" name="Στήλη6202"/>
    <tableColumn id="6224" name="Στήλη6203"/>
    <tableColumn id="6225" name="Στήλη6204"/>
    <tableColumn id="6226" name="Στήλη6205"/>
    <tableColumn id="6227" name="Στήλη6206"/>
    <tableColumn id="6228" name="Στήλη6207"/>
    <tableColumn id="6229" name="Στήλη6208"/>
    <tableColumn id="6230" name="Στήλη6209"/>
    <tableColumn id="6231" name="Στήλη6210"/>
    <tableColumn id="6232" name="Στήλη6211"/>
    <tableColumn id="6233" name="Στήλη6212"/>
    <tableColumn id="6234" name="Στήλη6213"/>
    <tableColumn id="6235" name="Στήλη6214"/>
    <tableColumn id="6236" name="Στήλη6215"/>
    <tableColumn id="6237" name="Στήλη6216"/>
    <tableColumn id="6238" name="Στήλη6217"/>
    <tableColumn id="6239" name="Στήλη6218"/>
    <tableColumn id="6240" name="Στήλη6219"/>
    <tableColumn id="6241" name="Στήλη6220"/>
    <tableColumn id="6242" name="Στήλη6221"/>
    <tableColumn id="6243" name="Στήλη6222"/>
    <tableColumn id="6244" name="Στήλη6223"/>
    <tableColumn id="6245" name="Στήλη6224"/>
    <tableColumn id="6246" name="Στήλη6225"/>
    <tableColumn id="6247" name="Στήλη6226"/>
    <tableColumn id="6248" name="Στήλη6227"/>
    <tableColumn id="6249" name="Στήλη6228"/>
    <tableColumn id="6250" name="Στήλη6229"/>
    <tableColumn id="6251" name="Στήλη6230"/>
    <tableColumn id="6252" name="Στήλη6231"/>
    <tableColumn id="6253" name="Στήλη6232"/>
    <tableColumn id="6254" name="Στήλη6233"/>
    <tableColumn id="6255" name="Στήλη6234"/>
    <tableColumn id="6256" name="Στήλη6235"/>
    <tableColumn id="6257" name="Στήλη6236"/>
    <tableColumn id="6258" name="Στήλη6237"/>
    <tableColumn id="6259" name="Στήλη6238"/>
    <tableColumn id="6260" name="Στήλη6239"/>
    <tableColumn id="6261" name="Στήλη6240"/>
    <tableColumn id="6262" name="Στήλη6241"/>
    <tableColumn id="6263" name="Στήλη6242"/>
    <tableColumn id="6264" name="Στήλη6243"/>
    <tableColumn id="6265" name="Στήλη6244"/>
    <tableColumn id="6266" name="Στήλη6245"/>
    <tableColumn id="6267" name="Στήλη6246"/>
    <tableColumn id="6268" name="Στήλη6247"/>
    <tableColumn id="6269" name="Στήλη6248"/>
    <tableColumn id="6270" name="Στήλη6249"/>
    <tableColumn id="6271" name="Στήλη6250"/>
    <tableColumn id="6272" name="Στήλη6251"/>
    <tableColumn id="6273" name="Στήλη6252"/>
    <tableColumn id="6274" name="Στήλη6253"/>
    <tableColumn id="6275" name="Στήλη6254"/>
    <tableColumn id="6276" name="Στήλη6255"/>
    <tableColumn id="6277" name="Στήλη6256"/>
    <tableColumn id="6278" name="Στήλη6257"/>
    <tableColumn id="6279" name="Στήλη6258"/>
    <tableColumn id="6280" name="Στήλη6259"/>
    <tableColumn id="6281" name="Στήλη6260"/>
    <tableColumn id="6282" name="Στήλη6261"/>
    <tableColumn id="6283" name="Στήλη6262"/>
    <tableColumn id="6284" name="Στήλη6263"/>
    <tableColumn id="6285" name="Στήλη6264"/>
    <tableColumn id="6286" name="Στήλη6265"/>
    <tableColumn id="6287" name="Στήλη6266"/>
    <tableColumn id="6288" name="Στήλη6267"/>
    <tableColumn id="6289" name="Στήλη6268"/>
    <tableColumn id="6290" name="Στήλη6269"/>
    <tableColumn id="6291" name="Στήλη6270"/>
    <tableColumn id="6292" name="Στήλη6271"/>
    <tableColumn id="6293" name="Στήλη6272"/>
    <tableColumn id="6294" name="Στήλη6273"/>
    <tableColumn id="6295" name="Στήλη6274"/>
    <tableColumn id="6296" name="Στήλη6275"/>
    <tableColumn id="6297" name="Στήλη6276"/>
    <tableColumn id="6298" name="Στήλη6277"/>
    <tableColumn id="6299" name="Στήλη6278"/>
    <tableColumn id="6300" name="Στήλη6279"/>
    <tableColumn id="6301" name="Στήλη6280"/>
    <tableColumn id="6302" name="Στήλη6281"/>
    <tableColumn id="6303" name="Στήλη6282"/>
    <tableColumn id="6304" name="Στήλη6283"/>
    <tableColumn id="6305" name="Στήλη6284"/>
    <tableColumn id="6306" name="Στήλη6285"/>
    <tableColumn id="6307" name="Στήλη6286"/>
    <tableColumn id="6308" name="Στήλη6287"/>
    <tableColumn id="6309" name="Στήλη6288"/>
    <tableColumn id="6310" name="Στήλη6289"/>
    <tableColumn id="6311" name="Στήλη6290"/>
    <tableColumn id="6312" name="Στήλη6291"/>
    <tableColumn id="6313" name="Στήλη6292"/>
    <tableColumn id="6314" name="Στήλη6293"/>
    <tableColumn id="6315" name="Στήλη6294"/>
    <tableColumn id="6316" name="Στήλη6295"/>
    <tableColumn id="6317" name="Στήλη6296"/>
    <tableColumn id="6318" name="Στήλη6297"/>
    <tableColumn id="6319" name="Στήλη6298"/>
    <tableColumn id="6320" name="Στήλη6299"/>
    <tableColumn id="6321" name="Στήλη6300"/>
    <tableColumn id="6322" name="Στήλη6301"/>
    <tableColumn id="6323" name="Στήλη6302"/>
    <tableColumn id="6324" name="Στήλη6303"/>
    <tableColumn id="6325" name="Στήλη6304"/>
    <tableColumn id="6326" name="Στήλη6305"/>
    <tableColumn id="6327" name="Στήλη6306"/>
    <tableColumn id="6328" name="Στήλη6307"/>
    <tableColumn id="6329" name="Στήλη6308"/>
    <tableColumn id="6330" name="Στήλη6309"/>
    <tableColumn id="6331" name="Στήλη6310"/>
    <tableColumn id="6332" name="Στήλη6311"/>
    <tableColumn id="6333" name="Στήλη6312"/>
    <tableColumn id="6334" name="Στήλη6313"/>
    <tableColumn id="6335" name="Στήλη6314"/>
    <tableColumn id="6336" name="Στήλη6315"/>
    <tableColumn id="6337" name="Στήλη6316"/>
    <tableColumn id="6338" name="Στήλη6317"/>
    <tableColumn id="6339" name="Στήλη6318"/>
    <tableColumn id="6340" name="Στήλη6319"/>
    <tableColumn id="6341" name="Στήλη6320"/>
    <tableColumn id="6342" name="Στήλη6321"/>
    <tableColumn id="6343" name="Στήλη6322"/>
    <tableColumn id="6344" name="Στήλη6323"/>
    <tableColumn id="6345" name="Στήλη6324"/>
    <tableColumn id="6346" name="Στήλη6325"/>
    <tableColumn id="6347" name="Στήλη6326"/>
    <tableColumn id="6348" name="Στήλη6327"/>
    <tableColumn id="6349" name="Στήλη6328"/>
    <tableColumn id="6350" name="Στήλη6329"/>
    <tableColumn id="6351" name="Στήλη6330"/>
    <tableColumn id="6352" name="Στήλη6331"/>
    <tableColumn id="6353" name="Στήλη6332"/>
    <tableColumn id="6354" name="Στήλη6333"/>
    <tableColumn id="6355" name="Στήλη6334"/>
    <tableColumn id="6356" name="Στήλη6335"/>
    <tableColumn id="6357" name="Στήλη6336"/>
    <tableColumn id="6358" name="Στήλη6337"/>
    <tableColumn id="6359" name="Στήλη6338"/>
    <tableColumn id="6360" name="Στήλη6339"/>
    <tableColumn id="6361" name="Στήλη6340"/>
    <tableColumn id="6362" name="Στήλη6341"/>
    <tableColumn id="6363" name="Στήλη6342"/>
    <tableColumn id="6364" name="Στήλη6343"/>
    <tableColumn id="6365" name="Στήλη6344"/>
    <tableColumn id="6366" name="Στήλη6345"/>
    <tableColumn id="6367" name="Στήλη6346"/>
    <tableColumn id="6368" name="Στήλη6347"/>
    <tableColumn id="6369" name="Στήλη6348"/>
    <tableColumn id="6370" name="Στήλη6349"/>
    <tableColumn id="6371" name="Στήλη6350"/>
    <tableColumn id="6372" name="Στήλη6351"/>
    <tableColumn id="6373" name="Στήλη6352"/>
    <tableColumn id="6374" name="Στήλη6353"/>
    <tableColumn id="6375" name="Στήλη6354"/>
    <tableColumn id="6376" name="Στήλη6355"/>
    <tableColumn id="6377" name="Στήλη6356"/>
    <tableColumn id="6378" name="Στήλη6357"/>
    <tableColumn id="6379" name="Στήλη6358"/>
    <tableColumn id="6380" name="Στήλη6359"/>
    <tableColumn id="6381" name="Στήλη6360"/>
    <tableColumn id="6382" name="Στήλη6361"/>
    <tableColumn id="6383" name="Στήλη6362"/>
    <tableColumn id="6384" name="Στήλη6363"/>
    <tableColumn id="6385" name="Στήλη6364"/>
    <tableColumn id="6386" name="Στήλη6365"/>
    <tableColumn id="6387" name="Στήλη6366"/>
    <tableColumn id="6388" name="Στήλη6367"/>
    <tableColumn id="6389" name="Στήλη6368"/>
    <tableColumn id="6390" name="Στήλη6369"/>
    <tableColumn id="6391" name="Στήλη6370"/>
    <tableColumn id="6392" name="Στήλη6371"/>
    <tableColumn id="6393" name="Στήλη6372"/>
    <tableColumn id="6394" name="Στήλη6373"/>
    <tableColumn id="6395" name="Στήλη6374"/>
    <tableColumn id="6396" name="Στήλη6375"/>
    <tableColumn id="6397" name="Στήλη6376"/>
    <tableColumn id="6398" name="Στήλη6377"/>
    <tableColumn id="6399" name="Στήλη6378"/>
    <tableColumn id="6400" name="Στήλη6379"/>
    <tableColumn id="6401" name="Στήλη6380"/>
    <tableColumn id="6402" name="Στήλη6381"/>
    <tableColumn id="6403" name="Στήλη6382"/>
    <tableColumn id="6404" name="Στήλη6383"/>
    <tableColumn id="6405" name="Στήλη6384"/>
    <tableColumn id="6406" name="Στήλη6385"/>
    <tableColumn id="6407" name="Στήλη6386"/>
    <tableColumn id="6408" name="Στήλη6387"/>
    <tableColumn id="6409" name="Στήλη6388"/>
    <tableColumn id="6410" name="Στήλη6389"/>
    <tableColumn id="6411" name="Στήλη6390"/>
    <tableColumn id="6412" name="Στήλη6391"/>
    <tableColumn id="6413" name="Στήλη6392"/>
    <tableColumn id="6414" name="Στήλη6393"/>
    <tableColumn id="6415" name="Στήλη6394"/>
    <tableColumn id="6416" name="Στήλη6395"/>
    <tableColumn id="6417" name="Στήλη6396"/>
    <tableColumn id="6418" name="Στήλη6397"/>
    <tableColumn id="6419" name="Στήλη6398"/>
    <tableColumn id="6420" name="Στήλη6399"/>
    <tableColumn id="6421" name="Στήλη6400"/>
    <tableColumn id="6422" name="Στήλη6401"/>
    <tableColumn id="6423" name="Στήλη6402"/>
    <tableColumn id="6424" name="Στήλη6403"/>
    <tableColumn id="6425" name="Στήλη6404"/>
    <tableColumn id="6426" name="Στήλη6405"/>
    <tableColumn id="6427" name="Στήλη6406"/>
    <tableColumn id="6428" name="Στήλη6407"/>
    <tableColumn id="6429" name="Στήλη6408"/>
    <tableColumn id="6430" name="Στήλη6409"/>
    <tableColumn id="6431" name="Στήλη6410"/>
    <tableColumn id="6432" name="Στήλη6411"/>
    <tableColumn id="6433" name="Στήλη6412"/>
    <tableColumn id="6434" name="Στήλη6413"/>
    <tableColumn id="6435" name="Στήλη6414"/>
    <tableColumn id="6436" name="Στήλη6415"/>
    <tableColumn id="6437" name="Στήλη6416"/>
    <tableColumn id="6438" name="Στήλη6417"/>
    <tableColumn id="6439" name="Στήλη6418"/>
    <tableColumn id="6440" name="Στήλη6419"/>
    <tableColumn id="6441" name="Στήλη6420"/>
    <tableColumn id="6442" name="Στήλη6421"/>
    <tableColumn id="6443" name="Στήλη6422"/>
    <tableColumn id="6444" name="Στήλη6423"/>
    <tableColumn id="6445" name="Στήλη6424"/>
    <tableColumn id="6446" name="Στήλη6425"/>
    <tableColumn id="6447" name="Στήλη6426"/>
    <tableColumn id="6448" name="Στήλη6427"/>
    <tableColumn id="6449" name="Στήλη6428"/>
    <tableColumn id="6450" name="Στήλη6429"/>
    <tableColumn id="6451" name="Στήλη6430"/>
    <tableColumn id="6452" name="Στήλη6431"/>
    <tableColumn id="6453" name="Στήλη6432"/>
    <tableColumn id="6454" name="Στήλη6433"/>
    <tableColumn id="6455" name="Στήλη6434"/>
    <tableColumn id="6456" name="Στήλη6435"/>
    <tableColumn id="6457" name="Στήλη6436"/>
    <tableColumn id="6458" name="Στήλη6437"/>
    <tableColumn id="6459" name="Στήλη6438"/>
    <tableColumn id="6460" name="Στήλη6439"/>
    <tableColumn id="6461" name="Στήλη6440"/>
    <tableColumn id="6462" name="Στήλη6441"/>
    <tableColumn id="6463" name="Στήλη6442"/>
    <tableColumn id="6464" name="Στήλη6443"/>
    <tableColumn id="6465" name="Στήλη6444"/>
    <tableColumn id="6466" name="Στήλη6445"/>
    <tableColumn id="6467" name="Στήλη6446"/>
    <tableColumn id="6468" name="Στήλη6447"/>
    <tableColumn id="6469" name="Στήλη6448"/>
    <tableColumn id="6470" name="Στήλη6449"/>
    <tableColumn id="6471" name="Στήλη6450"/>
    <tableColumn id="6472" name="Στήλη6451"/>
    <tableColumn id="6473" name="Στήλη6452"/>
    <tableColumn id="6474" name="Στήλη6453"/>
    <tableColumn id="6475" name="Στήλη6454"/>
    <tableColumn id="6476" name="Στήλη6455"/>
    <tableColumn id="6477" name="Στήλη6456"/>
    <tableColumn id="6478" name="Στήλη6457"/>
    <tableColumn id="6479" name="Στήλη6458"/>
    <tableColumn id="6480" name="Στήλη6459"/>
    <tableColumn id="6481" name="Στήλη6460"/>
    <tableColumn id="6482" name="Στήλη6461"/>
    <tableColumn id="6483" name="Στήλη6462"/>
    <tableColumn id="6484" name="Στήλη6463"/>
    <tableColumn id="6485" name="Στήλη6464"/>
    <tableColumn id="6486" name="Στήλη6465"/>
    <tableColumn id="6487" name="Στήλη6466"/>
    <tableColumn id="6488" name="Στήλη6467"/>
    <tableColumn id="6489" name="Στήλη6468"/>
    <tableColumn id="6490" name="Στήλη6469"/>
    <tableColumn id="6491" name="Στήλη6470"/>
    <tableColumn id="6492" name="Στήλη6471"/>
    <tableColumn id="6493" name="Στήλη6472"/>
    <tableColumn id="6494" name="Στήλη6473"/>
    <tableColumn id="6495" name="Στήλη6474"/>
    <tableColumn id="6496" name="Στήλη6475"/>
    <tableColumn id="6497" name="Στήλη6476"/>
    <tableColumn id="6498" name="Στήλη6477"/>
    <tableColumn id="6499" name="Στήλη6478"/>
    <tableColumn id="6500" name="Στήλη6479"/>
    <tableColumn id="6501" name="Στήλη6480"/>
    <tableColumn id="6502" name="Στήλη6481"/>
    <tableColumn id="6503" name="Στήλη6482"/>
    <tableColumn id="6504" name="Στήλη6483"/>
    <tableColumn id="6505" name="Στήλη6484"/>
    <tableColumn id="6506" name="Στήλη6485"/>
    <tableColumn id="6507" name="Στήλη6486"/>
    <tableColumn id="6508" name="Στήλη6487"/>
    <tableColumn id="6509" name="Στήλη6488"/>
    <tableColumn id="6510" name="Στήλη6489"/>
    <tableColumn id="6511" name="Στήλη6490"/>
    <tableColumn id="6512" name="Στήλη6491"/>
    <tableColumn id="6513" name="Στήλη6492"/>
    <tableColumn id="6514" name="Στήλη6493"/>
    <tableColumn id="6515" name="Στήλη6494"/>
    <tableColumn id="6516" name="Στήλη6495"/>
    <tableColumn id="6517" name="Στήλη6496"/>
    <tableColumn id="6518" name="Στήλη6497"/>
    <tableColumn id="6519" name="Στήλη6498"/>
    <tableColumn id="6520" name="Στήλη6499"/>
    <tableColumn id="6521" name="Στήλη6500"/>
    <tableColumn id="6522" name="Στήλη6501"/>
    <tableColumn id="6523" name="Στήλη6502"/>
    <tableColumn id="6524" name="Στήλη6503"/>
    <tableColumn id="6525" name="Στήλη6504"/>
    <tableColumn id="6526" name="Στήλη6505"/>
    <tableColumn id="6527" name="Στήλη6506"/>
    <tableColumn id="6528" name="Στήλη6507"/>
    <tableColumn id="6529" name="Στήλη6508"/>
    <tableColumn id="6530" name="Στήλη6509"/>
    <tableColumn id="6531" name="Στήλη6510"/>
    <tableColumn id="6532" name="Στήλη6511"/>
    <tableColumn id="6533" name="Στήλη6512"/>
    <tableColumn id="6534" name="Στήλη6513"/>
    <tableColumn id="6535" name="Στήλη6514"/>
    <tableColumn id="6536" name="Στήλη6515"/>
    <tableColumn id="6537" name="Στήλη6516"/>
    <tableColumn id="6538" name="Στήλη6517"/>
    <tableColumn id="6539" name="Στήλη6518"/>
    <tableColumn id="6540" name="Στήλη6519"/>
    <tableColumn id="6541" name="Στήλη6520"/>
    <tableColumn id="6542" name="Στήλη6521"/>
    <tableColumn id="6543" name="Στήλη6522"/>
    <tableColumn id="6544" name="Στήλη6523"/>
    <tableColumn id="6545" name="Στήλη6524"/>
    <tableColumn id="6546" name="Στήλη6525"/>
    <tableColumn id="6547" name="Στήλη6526"/>
    <tableColumn id="6548" name="Στήλη6527"/>
    <tableColumn id="6549" name="Στήλη6528"/>
    <tableColumn id="6550" name="Στήλη6529"/>
    <tableColumn id="6551" name="Στήλη6530"/>
    <tableColumn id="6552" name="Στήλη6531"/>
    <tableColumn id="6553" name="Στήλη6532"/>
    <tableColumn id="6554" name="Στήλη6533"/>
    <tableColumn id="6555" name="Στήλη6534"/>
    <tableColumn id="6556" name="Στήλη6535"/>
    <tableColumn id="6557" name="Στήλη6536"/>
    <tableColumn id="6558" name="Στήλη6537"/>
    <tableColumn id="6559" name="Στήλη6538"/>
    <tableColumn id="6560" name="Στήλη6539"/>
    <tableColumn id="6561" name="Στήλη6540"/>
    <tableColumn id="6562" name="Στήλη6541"/>
    <tableColumn id="6563" name="Στήλη6542"/>
    <tableColumn id="6564" name="Στήλη6543"/>
    <tableColumn id="6565" name="Στήλη6544"/>
    <tableColumn id="6566" name="Στήλη6545"/>
    <tableColumn id="6567" name="Στήλη6546"/>
    <tableColumn id="6568" name="Στήλη6547"/>
    <tableColumn id="6569" name="Στήλη6548"/>
    <tableColumn id="6570" name="Στήλη6549"/>
    <tableColumn id="6571" name="Στήλη6550"/>
    <tableColumn id="6572" name="Στήλη6551"/>
    <tableColumn id="6573" name="Στήλη6552"/>
    <tableColumn id="6574" name="Στήλη6553"/>
    <tableColumn id="6575" name="Στήλη6554"/>
    <tableColumn id="6576" name="Στήλη6555"/>
    <tableColumn id="6577" name="Στήλη6556"/>
    <tableColumn id="6578" name="Στήλη6557"/>
    <tableColumn id="6579" name="Στήλη6558"/>
    <tableColumn id="6580" name="Στήλη6559"/>
    <tableColumn id="6581" name="Στήλη6560"/>
    <tableColumn id="6582" name="Στήλη6561"/>
    <tableColumn id="6583" name="Στήλη6562"/>
    <tableColumn id="6584" name="Στήλη6563"/>
    <tableColumn id="6585" name="Στήλη6564"/>
    <tableColumn id="6586" name="Στήλη6565"/>
    <tableColumn id="6587" name="Στήλη6566"/>
    <tableColumn id="6588" name="Στήλη6567"/>
    <tableColumn id="6589" name="Στήλη6568"/>
    <tableColumn id="6590" name="Στήλη6569"/>
    <tableColumn id="6591" name="Στήλη6570"/>
    <tableColumn id="6592" name="Στήλη6571"/>
    <tableColumn id="6593" name="Στήλη6572"/>
    <tableColumn id="6594" name="Στήλη6573"/>
    <tableColumn id="6595" name="Στήλη6574"/>
    <tableColumn id="6596" name="Στήλη6575"/>
    <tableColumn id="6597" name="Στήλη6576"/>
    <tableColumn id="6598" name="Στήλη6577"/>
    <tableColumn id="6599" name="Στήλη6578"/>
    <tableColumn id="6600" name="Στήλη6579"/>
    <tableColumn id="6601" name="Στήλη6580"/>
    <tableColumn id="6602" name="Στήλη6581"/>
    <tableColumn id="6603" name="Στήλη6582"/>
    <tableColumn id="6604" name="Στήλη6583"/>
    <tableColumn id="6605" name="Στήλη6584"/>
    <tableColumn id="6606" name="Στήλη6585"/>
    <tableColumn id="6607" name="Στήλη6586"/>
    <tableColumn id="6608" name="Στήλη6587"/>
    <tableColumn id="6609" name="Στήλη6588"/>
    <tableColumn id="6610" name="Στήλη6589"/>
    <tableColumn id="6611" name="Στήλη6590"/>
    <tableColumn id="6612" name="Στήλη6591"/>
    <tableColumn id="6613" name="Στήλη6592"/>
    <tableColumn id="6614" name="Στήλη6593"/>
    <tableColumn id="6615" name="Στήλη6594"/>
    <tableColumn id="6616" name="Στήλη6595"/>
    <tableColumn id="6617" name="Στήλη6596"/>
    <tableColumn id="6618" name="Στήλη6597"/>
    <tableColumn id="6619" name="Στήλη6598"/>
    <tableColumn id="6620" name="Στήλη6599"/>
    <tableColumn id="6621" name="Στήλη6600"/>
    <tableColumn id="6622" name="Στήλη6601"/>
    <tableColumn id="6623" name="Στήλη6602"/>
    <tableColumn id="6624" name="Στήλη6603"/>
    <tableColumn id="6625" name="Στήλη6604"/>
    <tableColumn id="6626" name="Στήλη6605"/>
    <tableColumn id="6627" name="Στήλη6606"/>
    <tableColumn id="6628" name="Στήλη6607"/>
    <tableColumn id="6629" name="Στήλη6608"/>
    <tableColumn id="6630" name="Στήλη6609"/>
    <tableColumn id="6631" name="Στήλη6610"/>
    <tableColumn id="6632" name="Στήλη6611"/>
    <tableColumn id="6633" name="Στήλη6612"/>
    <tableColumn id="6634" name="Στήλη6613"/>
    <tableColumn id="6635" name="Στήλη6614"/>
    <tableColumn id="6636" name="Στήλη6615"/>
    <tableColumn id="6637" name="Στήλη6616"/>
    <tableColumn id="6638" name="Στήλη6617"/>
    <tableColumn id="6639" name="Στήλη6618"/>
    <tableColumn id="6640" name="Στήλη6619"/>
    <tableColumn id="6641" name="Στήλη6620"/>
    <tableColumn id="6642" name="Στήλη6621"/>
    <tableColumn id="6643" name="Στήλη6622"/>
    <tableColumn id="6644" name="Στήλη6623"/>
    <tableColumn id="6645" name="Στήλη6624"/>
    <tableColumn id="6646" name="Στήλη6625"/>
    <tableColumn id="6647" name="Στήλη6626"/>
    <tableColumn id="6648" name="Στήλη6627"/>
    <tableColumn id="6649" name="Στήλη6628"/>
    <tableColumn id="6650" name="Στήλη6629"/>
    <tableColumn id="6651" name="Στήλη6630"/>
    <tableColumn id="6652" name="Στήλη6631"/>
    <tableColumn id="6653" name="Στήλη6632"/>
    <tableColumn id="6654" name="Στήλη6633"/>
    <tableColumn id="6655" name="Στήλη6634"/>
    <tableColumn id="6656" name="Στήλη6635"/>
    <tableColumn id="6657" name="Στήλη6636"/>
    <tableColumn id="6658" name="Στήλη6637"/>
    <tableColumn id="6659" name="Στήλη6638"/>
    <tableColumn id="6660" name="Στήλη6639"/>
    <tableColumn id="6661" name="Στήλη6640"/>
    <tableColumn id="6662" name="Στήλη6641"/>
    <tableColumn id="6663" name="Στήλη6642"/>
    <tableColumn id="6664" name="Στήλη6643"/>
    <tableColumn id="6665" name="Στήλη6644"/>
    <tableColumn id="6666" name="Στήλη6645"/>
    <tableColumn id="6667" name="Στήλη6646"/>
    <tableColumn id="6668" name="Στήλη6647"/>
    <tableColumn id="6669" name="Στήλη6648"/>
    <tableColumn id="6670" name="Στήλη6649"/>
    <tableColumn id="6671" name="Στήλη6650"/>
    <tableColumn id="6672" name="Στήλη6651"/>
    <tableColumn id="6673" name="Στήλη6652"/>
    <tableColumn id="6674" name="Στήλη6653"/>
    <tableColumn id="6675" name="Στήλη6654"/>
    <tableColumn id="6676" name="Στήλη6655"/>
    <tableColumn id="6677" name="Στήλη6656"/>
    <tableColumn id="6678" name="Στήλη6657"/>
    <tableColumn id="6679" name="Στήλη6658"/>
    <tableColumn id="6680" name="Στήλη6659"/>
    <tableColumn id="6681" name="Στήλη6660"/>
    <tableColumn id="6682" name="Στήλη6661"/>
    <tableColumn id="6683" name="Στήλη6662"/>
    <tableColumn id="6684" name="Στήλη6663"/>
    <tableColumn id="6685" name="Στήλη6664"/>
    <tableColumn id="6686" name="Στήλη6665"/>
    <tableColumn id="6687" name="Στήλη6666"/>
    <tableColumn id="6688" name="Στήλη6667"/>
    <tableColumn id="6689" name="Στήλη6668"/>
    <tableColumn id="6690" name="Στήλη6669"/>
    <tableColumn id="6691" name="Στήλη6670"/>
    <tableColumn id="6692" name="Στήλη6671"/>
    <tableColumn id="6693" name="Στήλη6672"/>
    <tableColumn id="6694" name="Στήλη6673"/>
    <tableColumn id="6695" name="Στήλη6674"/>
    <tableColumn id="6696" name="Στήλη6675"/>
    <tableColumn id="6697" name="Στήλη6676"/>
    <tableColumn id="6698" name="Στήλη6677"/>
    <tableColumn id="6699" name="Στήλη6678"/>
    <tableColumn id="6700" name="Στήλη6679"/>
    <tableColumn id="6701" name="Στήλη6680"/>
    <tableColumn id="6702" name="Στήλη6681"/>
    <tableColumn id="6703" name="Στήλη6682"/>
    <tableColumn id="6704" name="Στήλη6683"/>
    <tableColumn id="6705" name="Στήλη6684"/>
    <tableColumn id="6706" name="Στήλη6685"/>
    <tableColumn id="6707" name="Στήλη6686"/>
    <tableColumn id="6708" name="Στήλη6687"/>
    <tableColumn id="6709" name="Στήλη6688"/>
    <tableColumn id="6710" name="Στήλη6689"/>
    <tableColumn id="6711" name="Στήλη6690"/>
    <tableColumn id="6712" name="Στήλη6691"/>
    <tableColumn id="6713" name="Στήλη6692"/>
    <tableColumn id="6714" name="Στήλη6693"/>
    <tableColumn id="6715" name="Στήλη6694"/>
    <tableColumn id="6716" name="Στήλη6695"/>
    <tableColumn id="6717" name="Στήλη6696"/>
    <tableColumn id="6718" name="Στήλη6697"/>
    <tableColumn id="6719" name="Στήλη6698"/>
    <tableColumn id="6720" name="Στήλη6699"/>
    <tableColumn id="6721" name="Στήλη6700"/>
    <tableColumn id="6722" name="Στήλη6701"/>
    <tableColumn id="6723" name="Στήλη6702"/>
    <tableColumn id="6724" name="Στήλη6703"/>
    <tableColumn id="6725" name="Στήλη6704"/>
    <tableColumn id="6726" name="Στήλη6705"/>
    <tableColumn id="6727" name="Στήλη6706"/>
    <tableColumn id="6728" name="Στήλη6707"/>
    <tableColumn id="6729" name="Στήλη6708"/>
    <tableColumn id="6730" name="Στήλη6709"/>
    <tableColumn id="6731" name="Στήλη6710"/>
    <tableColumn id="6732" name="Στήλη6711"/>
    <tableColumn id="6733" name="Στήλη6712"/>
    <tableColumn id="6734" name="Στήλη6713"/>
    <tableColumn id="6735" name="Στήλη6714"/>
    <tableColumn id="6736" name="Στήλη6715"/>
    <tableColumn id="6737" name="Στήλη6716"/>
    <tableColumn id="6738" name="Στήλη6717"/>
    <tableColumn id="6739" name="Στήλη6718"/>
    <tableColumn id="6740" name="Στήλη6719"/>
    <tableColumn id="6741" name="Στήλη6720"/>
    <tableColumn id="6742" name="Στήλη6721"/>
    <tableColumn id="6743" name="Στήλη6722"/>
    <tableColumn id="6744" name="Στήλη6723"/>
    <tableColumn id="6745" name="Στήλη6724"/>
    <tableColumn id="6746" name="Στήλη6725"/>
    <tableColumn id="6747" name="Στήλη6726"/>
    <tableColumn id="6748" name="Στήλη6727"/>
    <tableColumn id="6749" name="Στήλη6728"/>
    <tableColumn id="6750" name="Στήλη6729"/>
    <tableColumn id="6751" name="Στήλη6730"/>
    <tableColumn id="6752" name="Στήλη6731"/>
    <tableColumn id="6753" name="Στήλη6732"/>
    <tableColumn id="6754" name="Στήλη6733"/>
    <tableColumn id="6755" name="Στήλη6734"/>
    <tableColumn id="6756" name="Στήλη6735"/>
    <tableColumn id="6757" name="Στήλη6736"/>
    <tableColumn id="6758" name="Στήλη6737"/>
    <tableColumn id="6759" name="Στήλη6738"/>
    <tableColumn id="6760" name="Στήλη6739"/>
    <tableColumn id="6761" name="Στήλη6740"/>
    <tableColumn id="6762" name="Στήλη6741"/>
    <tableColumn id="6763" name="Στήλη6742"/>
    <tableColumn id="6764" name="Στήλη6743"/>
    <tableColumn id="6765" name="Στήλη6744"/>
    <tableColumn id="6766" name="Στήλη6745"/>
    <tableColumn id="6767" name="Στήλη6746"/>
    <tableColumn id="6768" name="Στήλη6747"/>
    <tableColumn id="6769" name="Στήλη6748"/>
    <tableColumn id="6770" name="Στήλη6749"/>
    <tableColumn id="6771" name="Στήλη6750"/>
    <tableColumn id="6772" name="Στήλη6751"/>
    <tableColumn id="6773" name="Στήλη6752"/>
    <tableColumn id="6774" name="Στήλη6753"/>
    <tableColumn id="6775" name="Στήλη6754"/>
    <tableColumn id="6776" name="Στήλη6755"/>
    <tableColumn id="6777" name="Στήλη6756"/>
    <tableColumn id="6778" name="Στήλη6757"/>
    <tableColumn id="6779" name="Στήλη6758"/>
    <tableColumn id="6780" name="Στήλη6759"/>
    <tableColumn id="6781" name="Στήλη6760"/>
    <tableColumn id="6782" name="Στήλη6761"/>
    <tableColumn id="6783" name="Στήλη6762"/>
    <tableColumn id="6784" name="Στήλη6763"/>
    <tableColumn id="6785" name="Στήλη6764"/>
    <tableColumn id="6786" name="Στήλη6765"/>
    <tableColumn id="6787" name="Στήλη6766"/>
    <tableColumn id="6788" name="Στήλη6767"/>
    <tableColumn id="6789" name="Στήλη6768"/>
    <tableColumn id="6790" name="Στήλη6769"/>
    <tableColumn id="6791" name="Στήλη6770"/>
    <tableColumn id="6792" name="Στήλη6771"/>
    <tableColumn id="6793" name="Στήλη6772"/>
    <tableColumn id="6794" name="Στήλη6773"/>
    <tableColumn id="6795" name="Στήλη6774"/>
    <tableColumn id="6796" name="Στήλη6775"/>
    <tableColumn id="6797" name="Στήλη6776"/>
    <tableColumn id="6798" name="Στήλη6777"/>
    <tableColumn id="6799" name="Στήλη6778"/>
    <tableColumn id="6800" name="Στήλη6779"/>
    <tableColumn id="6801" name="Στήλη6780"/>
    <tableColumn id="6802" name="Στήλη6781"/>
    <tableColumn id="6803" name="Στήλη6782"/>
    <tableColumn id="6804" name="Στήλη6783"/>
    <tableColumn id="6805" name="Στήλη6784"/>
    <tableColumn id="6806" name="Στήλη6785"/>
    <tableColumn id="6807" name="Στήλη6786"/>
    <tableColumn id="6808" name="Στήλη6787"/>
    <tableColumn id="6809" name="Στήλη6788"/>
    <tableColumn id="6810" name="Στήλη6789"/>
    <tableColumn id="6811" name="Στήλη6790"/>
    <tableColumn id="6812" name="Στήλη6791"/>
    <tableColumn id="6813" name="Στήλη6792"/>
    <tableColumn id="6814" name="Στήλη6793"/>
    <tableColumn id="6815" name="Στήλη6794"/>
    <tableColumn id="6816" name="Στήλη6795"/>
    <tableColumn id="6817" name="Στήλη6796"/>
    <tableColumn id="6818" name="Στήλη6797"/>
    <tableColumn id="6819" name="Στήλη6798"/>
    <tableColumn id="6820" name="Στήλη6799"/>
    <tableColumn id="6821" name="Στήλη6800"/>
    <tableColumn id="6822" name="Στήλη6801"/>
    <tableColumn id="6823" name="Στήλη6802"/>
    <tableColumn id="6824" name="Στήλη6803"/>
    <tableColumn id="6825" name="Στήλη6804"/>
    <tableColumn id="6826" name="Στήλη6805"/>
    <tableColumn id="6827" name="Στήλη6806"/>
    <tableColumn id="6828" name="Στήλη6807"/>
    <tableColumn id="6829" name="Στήλη6808"/>
    <tableColumn id="6830" name="Στήλη6809"/>
    <tableColumn id="6831" name="Στήλη6810"/>
    <tableColumn id="6832" name="Στήλη6811"/>
    <tableColumn id="6833" name="Στήλη6812"/>
    <tableColumn id="6834" name="Στήλη6813"/>
    <tableColumn id="6835" name="Στήλη6814"/>
    <tableColumn id="6836" name="Στήλη6815"/>
    <tableColumn id="6837" name="Στήλη6816"/>
    <tableColumn id="6838" name="Στήλη6817"/>
    <tableColumn id="6839" name="Στήλη6818"/>
    <tableColumn id="6840" name="Στήλη6819"/>
    <tableColumn id="6841" name="Στήλη6820"/>
    <tableColumn id="6842" name="Στήλη6821"/>
    <tableColumn id="6843" name="Στήλη6822"/>
    <tableColumn id="6844" name="Στήλη6823"/>
    <tableColumn id="6845" name="Στήλη6824"/>
    <tableColumn id="6846" name="Στήλη6825"/>
    <tableColumn id="6847" name="Στήλη6826"/>
    <tableColumn id="6848" name="Στήλη6827"/>
    <tableColumn id="6849" name="Στήλη6828"/>
    <tableColumn id="6850" name="Στήλη6829"/>
    <tableColumn id="6851" name="Στήλη6830"/>
    <tableColumn id="6852" name="Στήλη6831"/>
    <tableColumn id="6853" name="Στήλη6832"/>
    <tableColumn id="6854" name="Στήλη6833"/>
    <tableColumn id="6855" name="Στήλη6834"/>
    <tableColumn id="6856" name="Στήλη6835"/>
    <tableColumn id="6857" name="Στήλη6836"/>
    <tableColumn id="6858" name="Στήλη6837"/>
    <tableColumn id="6859" name="Στήλη6838"/>
    <tableColumn id="6860" name="Στήλη6839"/>
    <tableColumn id="6861" name="Στήλη6840"/>
    <tableColumn id="6862" name="Στήλη6841"/>
    <tableColumn id="6863" name="Στήλη6842"/>
    <tableColumn id="6864" name="Στήλη6843"/>
    <tableColumn id="6865" name="Στήλη6844"/>
    <tableColumn id="6866" name="Στήλη6845"/>
    <tableColumn id="6867" name="Στήλη6846"/>
    <tableColumn id="6868" name="Στήλη6847"/>
    <tableColumn id="6869" name="Στήλη6848"/>
    <tableColumn id="6870" name="Στήλη6849"/>
    <tableColumn id="6871" name="Στήλη6850"/>
    <tableColumn id="6872" name="Στήλη6851"/>
    <tableColumn id="6873" name="Στήλη6852"/>
    <tableColumn id="6874" name="Στήλη6853"/>
    <tableColumn id="6875" name="Στήλη6854"/>
    <tableColumn id="6876" name="Στήλη6855"/>
    <tableColumn id="6877" name="Στήλη6856"/>
    <tableColumn id="6878" name="Στήλη6857"/>
    <tableColumn id="6879" name="Στήλη6858"/>
    <tableColumn id="6880" name="Στήλη6859"/>
    <tableColumn id="6881" name="Στήλη6860"/>
    <tableColumn id="6882" name="Στήλη6861"/>
    <tableColumn id="6883" name="Στήλη6862"/>
    <tableColumn id="6884" name="Στήλη6863"/>
    <tableColumn id="6885" name="Στήλη6864"/>
    <tableColumn id="6886" name="Στήλη6865"/>
    <tableColumn id="6887" name="Στήλη6866"/>
    <tableColumn id="6888" name="Στήλη6867"/>
    <tableColumn id="6889" name="Στήλη6868"/>
    <tableColumn id="6890" name="Στήλη6869"/>
    <tableColumn id="6891" name="Στήλη6870"/>
    <tableColumn id="6892" name="Στήλη6871"/>
    <tableColumn id="6893" name="Στήλη6872"/>
    <tableColumn id="6894" name="Στήλη6873"/>
    <tableColumn id="6895" name="Στήλη6874"/>
    <tableColumn id="6896" name="Στήλη6875"/>
    <tableColumn id="6897" name="Στήλη6876"/>
    <tableColumn id="6898" name="Στήλη6877"/>
    <tableColumn id="6899" name="Στήλη6878"/>
    <tableColumn id="6900" name="Στήλη6879"/>
    <tableColumn id="6901" name="Στήλη6880"/>
    <tableColumn id="6902" name="Στήλη6881"/>
    <tableColumn id="6903" name="Στήλη6882"/>
    <tableColumn id="6904" name="Στήλη6883"/>
    <tableColumn id="6905" name="Στήλη6884"/>
    <tableColumn id="6906" name="Στήλη6885"/>
    <tableColumn id="6907" name="Στήλη6886"/>
    <tableColumn id="6908" name="Στήλη6887"/>
    <tableColumn id="6909" name="Στήλη6888"/>
    <tableColumn id="6910" name="Στήλη6889"/>
    <tableColumn id="6911" name="Στήλη6890"/>
    <tableColumn id="6912" name="Στήλη6891"/>
    <tableColumn id="6913" name="Στήλη6892"/>
    <tableColumn id="6914" name="Στήλη6893"/>
    <tableColumn id="6915" name="Στήλη6894"/>
    <tableColumn id="6916" name="Στήλη6895"/>
    <tableColumn id="6917" name="Στήλη6896"/>
    <tableColumn id="6918" name="Στήλη6897"/>
    <tableColumn id="6919" name="Στήλη6898"/>
    <tableColumn id="6920" name="Στήλη6899"/>
    <tableColumn id="6921" name="Στήλη6900"/>
    <tableColumn id="6922" name="Στήλη6901"/>
    <tableColumn id="6923" name="Στήλη6902"/>
    <tableColumn id="6924" name="Στήλη6903"/>
    <tableColumn id="6925" name="Στήλη6904"/>
    <tableColumn id="6926" name="Στήλη6905"/>
    <tableColumn id="6927" name="Στήλη6906"/>
    <tableColumn id="6928" name="Στήλη6907"/>
    <tableColumn id="6929" name="Στήλη6908"/>
    <tableColumn id="6930" name="Στήλη6909"/>
    <tableColumn id="6931" name="Στήλη6910"/>
    <tableColumn id="6932" name="Στήλη6911"/>
    <tableColumn id="6933" name="Στήλη6912"/>
    <tableColumn id="6934" name="Στήλη6913"/>
    <tableColumn id="6935" name="Στήλη6914"/>
    <tableColumn id="6936" name="Στήλη6915"/>
    <tableColumn id="6937" name="Στήλη6916"/>
    <tableColumn id="6938" name="Στήλη6917"/>
    <tableColumn id="6939" name="Στήλη6918"/>
    <tableColumn id="6940" name="Στήλη6919"/>
    <tableColumn id="6941" name="Στήλη6920"/>
    <tableColumn id="6942" name="Στήλη6921"/>
    <tableColumn id="6943" name="Στήλη6922"/>
    <tableColumn id="6944" name="Στήλη6923"/>
    <tableColumn id="6945" name="Στήλη6924"/>
    <tableColumn id="6946" name="Στήλη6925"/>
    <tableColumn id="6947" name="Στήλη6926"/>
    <tableColumn id="6948" name="Στήλη6927"/>
    <tableColumn id="6949" name="Στήλη6928"/>
    <tableColumn id="6950" name="Στήλη6929"/>
    <tableColumn id="6951" name="Στήλη6930"/>
    <tableColumn id="6952" name="Στήλη6931"/>
    <tableColumn id="6953" name="Στήλη6932"/>
    <tableColumn id="6954" name="Στήλη6933"/>
    <tableColumn id="6955" name="Στήλη6934"/>
    <tableColumn id="6956" name="Στήλη6935"/>
    <tableColumn id="6957" name="Στήλη6936"/>
    <tableColumn id="6958" name="Στήλη6937"/>
    <tableColumn id="6959" name="Στήλη6938"/>
    <tableColumn id="6960" name="Στήλη6939"/>
    <tableColumn id="6961" name="Στήλη6940"/>
    <tableColumn id="6962" name="Στήλη6941"/>
    <tableColumn id="6963" name="Στήλη6942"/>
    <tableColumn id="6964" name="Στήλη6943"/>
    <tableColumn id="6965" name="Στήλη6944"/>
    <tableColumn id="6966" name="Στήλη6945"/>
    <tableColumn id="6967" name="Στήλη6946"/>
    <tableColumn id="6968" name="Στήλη6947"/>
    <tableColumn id="6969" name="Στήλη6948"/>
    <tableColumn id="6970" name="Στήλη6949"/>
    <tableColumn id="6971" name="Στήλη6950"/>
    <tableColumn id="6972" name="Στήλη6951"/>
    <tableColumn id="6973" name="Στήλη6952"/>
    <tableColumn id="6974" name="Στήλη6953"/>
    <tableColumn id="6975" name="Στήλη6954"/>
    <tableColumn id="6976" name="Στήλη6955"/>
    <tableColumn id="6977" name="Στήλη6956"/>
    <tableColumn id="6978" name="Στήλη6957"/>
    <tableColumn id="6979" name="Στήλη6958"/>
    <tableColumn id="6980" name="Στήλη6959"/>
    <tableColumn id="6981" name="Στήλη6960"/>
    <tableColumn id="6982" name="Στήλη6961"/>
    <tableColumn id="6983" name="Στήλη6962"/>
    <tableColumn id="6984" name="Στήλη6963"/>
    <tableColumn id="6985" name="Στήλη6964"/>
    <tableColumn id="6986" name="Στήλη6965"/>
    <tableColumn id="6987" name="Στήλη6966"/>
    <tableColumn id="6988" name="Στήλη6967"/>
    <tableColumn id="6989" name="Στήλη6968"/>
    <tableColumn id="6990" name="Στήλη6969"/>
    <tableColumn id="6991" name="Στήλη6970"/>
    <tableColumn id="6992" name="Στήλη6971"/>
    <tableColumn id="6993" name="Στήλη6972"/>
    <tableColumn id="6994" name="Στήλη6973"/>
    <tableColumn id="6995" name="Στήλη6974"/>
    <tableColumn id="6996" name="Στήλη6975"/>
    <tableColumn id="6997" name="Στήλη6976"/>
    <tableColumn id="6998" name="Στήλη6977"/>
    <tableColumn id="6999" name="Στήλη6978"/>
    <tableColumn id="7000" name="Στήλη6979"/>
    <tableColumn id="7001" name="Στήλη6980"/>
    <tableColumn id="7002" name="Στήλη6981"/>
    <tableColumn id="7003" name="Στήλη6982"/>
    <tableColumn id="7004" name="Στήλη6983"/>
    <tableColumn id="7005" name="Στήλη6984"/>
    <tableColumn id="7006" name="Στήλη6985"/>
    <tableColumn id="7007" name="Στήλη6986"/>
    <tableColumn id="7008" name="Στήλη6987"/>
    <tableColumn id="7009" name="Στήλη6988"/>
    <tableColumn id="7010" name="Στήλη6989"/>
    <tableColumn id="7011" name="Στήλη6990"/>
    <tableColumn id="7012" name="Στήλη6991"/>
    <tableColumn id="7013" name="Στήλη6992"/>
    <tableColumn id="7014" name="Στήλη6993"/>
    <tableColumn id="7015" name="Στήλη6994"/>
    <tableColumn id="7016" name="Στήλη6995"/>
    <tableColumn id="7017" name="Στήλη6996"/>
    <tableColumn id="7018" name="Στήλη6997"/>
    <tableColumn id="7019" name="Στήλη6998"/>
    <tableColumn id="7020" name="Στήλη6999"/>
    <tableColumn id="7021" name="Στήλη7000"/>
    <tableColumn id="7022" name="Στήλη7001"/>
    <tableColumn id="7023" name="Στήλη7002"/>
    <tableColumn id="7024" name="Στήλη7003"/>
    <tableColumn id="7025" name="Στήλη7004"/>
    <tableColumn id="7026" name="Στήλη7005"/>
    <tableColumn id="7027" name="Στήλη7006"/>
    <tableColumn id="7028" name="Στήλη7007"/>
    <tableColumn id="7029" name="Στήλη7008"/>
    <tableColumn id="7030" name="Στήλη7009"/>
    <tableColumn id="7031" name="Στήλη7010"/>
    <tableColumn id="7032" name="Στήλη7011"/>
    <tableColumn id="7033" name="Στήλη7012"/>
    <tableColumn id="7034" name="Στήλη7013"/>
    <tableColumn id="7035" name="Στήλη7014"/>
    <tableColumn id="7036" name="Στήλη7015"/>
    <tableColumn id="7037" name="Στήλη7016"/>
    <tableColumn id="7038" name="Στήλη7017"/>
    <tableColumn id="7039" name="Στήλη7018"/>
    <tableColumn id="7040" name="Στήλη7019"/>
    <tableColumn id="7041" name="Στήλη7020"/>
    <tableColumn id="7042" name="Στήλη7021"/>
    <tableColumn id="7043" name="Στήλη7022"/>
    <tableColumn id="7044" name="Στήλη7023"/>
    <tableColumn id="7045" name="Στήλη7024"/>
    <tableColumn id="7046" name="Στήλη7025"/>
    <tableColumn id="7047" name="Στήλη7026"/>
    <tableColumn id="7048" name="Στήλη7027"/>
    <tableColumn id="7049" name="Στήλη7028"/>
    <tableColumn id="7050" name="Στήλη7029"/>
    <tableColumn id="7051" name="Στήλη7030"/>
    <tableColumn id="7052" name="Στήλη7031"/>
    <tableColumn id="7053" name="Στήλη7032"/>
    <tableColumn id="7054" name="Στήλη7033"/>
    <tableColumn id="7055" name="Στήλη7034"/>
    <tableColumn id="7056" name="Στήλη7035"/>
    <tableColumn id="7057" name="Στήλη7036"/>
    <tableColumn id="7058" name="Στήλη7037"/>
    <tableColumn id="7059" name="Στήλη7038"/>
    <tableColumn id="7060" name="Στήλη7039"/>
    <tableColumn id="7061" name="Στήλη7040"/>
    <tableColumn id="7062" name="Στήλη7041"/>
    <tableColumn id="7063" name="Στήλη7042"/>
    <tableColumn id="7064" name="Στήλη7043"/>
    <tableColumn id="7065" name="Στήλη7044"/>
    <tableColumn id="7066" name="Στήλη7045"/>
    <tableColumn id="7067" name="Στήλη7046"/>
    <tableColumn id="7068" name="Στήλη7047"/>
    <tableColumn id="7069" name="Στήλη7048"/>
    <tableColumn id="7070" name="Στήλη7049"/>
    <tableColumn id="7071" name="Στήλη7050"/>
    <tableColumn id="7072" name="Στήλη7051"/>
    <tableColumn id="7073" name="Στήλη7052"/>
    <tableColumn id="7074" name="Στήλη7053"/>
    <tableColumn id="7075" name="Στήλη7054"/>
    <tableColumn id="7076" name="Στήλη7055"/>
    <tableColumn id="7077" name="Στήλη7056"/>
    <tableColumn id="7078" name="Στήλη7057"/>
    <tableColumn id="7079" name="Στήλη7058"/>
    <tableColumn id="7080" name="Στήλη7059"/>
    <tableColumn id="7081" name="Στήλη7060"/>
    <tableColumn id="7082" name="Στήλη7061"/>
    <tableColumn id="7083" name="Στήλη7062"/>
    <tableColumn id="7084" name="Στήλη7063"/>
    <tableColumn id="7085" name="Στήλη7064"/>
    <tableColumn id="7086" name="Στήλη7065"/>
    <tableColumn id="7087" name="Στήλη7066"/>
    <tableColumn id="7088" name="Στήλη7067"/>
    <tableColumn id="7089" name="Στήλη7068"/>
    <tableColumn id="7090" name="Στήλη7069"/>
    <tableColumn id="7091" name="Στήλη7070"/>
    <tableColumn id="7092" name="Στήλη7071"/>
    <tableColumn id="7093" name="Στήλη7072"/>
    <tableColumn id="7094" name="Στήλη7073"/>
    <tableColumn id="7095" name="Στήλη7074"/>
    <tableColumn id="7096" name="Στήλη7075"/>
    <tableColumn id="7097" name="Στήλη7076"/>
    <tableColumn id="7098" name="Στήλη7077"/>
    <tableColumn id="7099" name="Στήλη7078"/>
    <tableColumn id="7100" name="Στήλη7079"/>
    <tableColumn id="7101" name="Στήλη7080"/>
    <tableColumn id="7102" name="Στήλη7081"/>
    <tableColumn id="7103" name="Στήλη7082"/>
    <tableColumn id="7104" name="Στήλη7083"/>
    <tableColumn id="7105" name="Στήλη7084"/>
    <tableColumn id="7106" name="Στήλη7085"/>
    <tableColumn id="7107" name="Στήλη7086"/>
    <tableColumn id="7108" name="Στήλη7087"/>
    <tableColumn id="7109" name="Στήλη7088"/>
    <tableColumn id="7110" name="Στήλη7089"/>
    <tableColumn id="7111" name="Στήλη7090"/>
    <tableColumn id="7112" name="Στήλη7091"/>
    <tableColumn id="7113" name="Στήλη7092"/>
    <tableColumn id="7114" name="Στήλη7093"/>
    <tableColumn id="7115" name="Στήλη7094"/>
    <tableColumn id="7116" name="Στήλη7095"/>
    <tableColumn id="7117" name="Στήλη7096"/>
    <tableColumn id="7118" name="Στήλη7097"/>
    <tableColumn id="7119" name="Στήλη7098"/>
    <tableColumn id="7120" name="Στήλη7099"/>
    <tableColumn id="7121" name="Στήλη7100"/>
    <tableColumn id="7122" name="Στήλη7101"/>
    <tableColumn id="7123" name="Στήλη7102"/>
    <tableColumn id="7124" name="Στήλη7103"/>
    <tableColumn id="7125" name="Στήλη7104"/>
    <tableColumn id="7126" name="Στήλη7105"/>
    <tableColumn id="7127" name="Στήλη7106"/>
    <tableColumn id="7128" name="Στήλη7107"/>
    <tableColumn id="7129" name="Στήλη7108"/>
    <tableColumn id="7130" name="Στήλη7109"/>
    <tableColumn id="7131" name="Στήλη7110"/>
    <tableColumn id="7132" name="Στήλη7111"/>
    <tableColumn id="7133" name="Στήλη7112"/>
    <tableColumn id="7134" name="Στήλη7113"/>
    <tableColumn id="7135" name="Στήλη7114"/>
    <tableColumn id="7136" name="Στήλη7115"/>
    <tableColumn id="7137" name="Στήλη7116"/>
    <tableColumn id="7138" name="Στήλη7117"/>
    <tableColumn id="7139" name="Στήλη7118"/>
    <tableColumn id="7140" name="Στήλη7119"/>
    <tableColumn id="7141" name="Στήλη7120"/>
    <tableColumn id="7142" name="Στήλη7121"/>
    <tableColumn id="7143" name="Στήλη7122"/>
    <tableColumn id="7144" name="Στήλη7123"/>
    <tableColumn id="7145" name="Στήλη7124"/>
    <tableColumn id="7146" name="Στήλη7125"/>
    <tableColumn id="7147" name="Στήλη7126"/>
    <tableColumn id="7148" name="Στήλη7127"/>
    <tableColumn id="7149" name="Στήλη7128"/>
    <tableColumn id="7150" name="Στήλη7129"/>
    <tableColumn id="7151" name="Στήλη7130"/>
    <tableColumn id="7152" name="Στήλη7131"/>
    <tableColumn id="7153" name="Στήλη7132"/>
    <tableColumn id="7154" name="Στήλη7133"/>
    <tableColumn id="7155" name="Στήλη7134"/>
    <tableColumn id="7156" name="Στήλη7135"/>
    <tableColumn id="7157" name="Στήλη7136"/>
    <tableColumn id="7158" name="Στήλη7137"/>
    <tableColumn id="7159" name="Στήλη7138"/>
    <tableColumn id="7160" name="Στήλη7139"/>
    <tableColumn id="7161" name="Στήλη7140"/>
    <tableColumn id="7162" name="Στήλη7141"/>
    <tableColumn id="7163" name="Στήλη7142"/>
    <tableColumn id="7164" name="Στήλη7143"/>
    <tableColumn id="7165" name="Στήλη7144"/>
    <tableColumn id="7166" name="Στήλη7145"/>
    <tableColumn id="7167" name="Στήλη7146"/>
    <tableColumn id="7168" name="Στήλη7147"/>
    <tableColumn id="7169" name="Στήλη7148"/>
    <tableColumn id="7170" name="Στήλη7149"/>
    <tableColumn id="7171" name="Στήλη7150"/>
    <tableColumn id="7172" name="Στήλη7151"/>
    <tableColumn id="7173" name="Στήλη7152"/>
    <tableColumn id="7174" name="Στήλη7153"/>
    <tableColumn id="7175" name="Στήλη7154"/>
    <tableColumn id="7176" name="Στήλη7155"/>
    <tableColumn id="7177" name="Στήλη7156"/>
    <tableColumn id="7178" name="Στήλη7157"/>
    <tableColumn id="7179" name="Στήλη7158"/>
    <tableColumn id="7180" name="Στήλη7159"/>
    <tableColumn id="7181" name="Στήλη7160"/>
    <tableColumn id="7182" name="Στήλη7161"/>
    <tableColumn id="7183" name="Στήλη7162"/>
    <tableColumn id="7184" name="Στήλη7163"/>
    <tableColumn id="7185" name="Στήλη7164"/>
    <tableColumn id="7186" name="Στήλη7165"/>
    <tableColumn id="7187" name="Στήλη7166"/>
    <tableColumn id="7188" name="Στήλη7167"/>
    <tableColumn id="7189" name="Στήλη7168"/>
    <tableColumn id="7190" name="Στήλη7169"/>
    <tableColumn id="7191" name="Στήλη7170"/>
    <tableColumn id="7192" name="Στήλη7171"/>
    <tableColumn id="7193" name="Στήλη7172"/>
    <tableColumn id="7194" name="Στήλη7173"/>
    <tableColumn id="7195" name="Στήλη7174"/>
    <tableColumn id="7196" name="Στήλη7175"/>
    <tableColumn id="7197" name="Στήλη7176"/>
    <tableColumn id="7198" name="Στήλη7177"/>
    <tableColumn id="7199" name="Στήλη7178"/>
    <tableColumn id="7200" name="Στήλη7179"/>
    <tableColumn id="7201" name="Στήλη7180"/>
    <tableColumn id="7202" name="Στήλη7181"/>
    <tableColumn id="7203" name="Στήλη7182"/>
    <tableColumn id="7204" name="Στήλη7183"/>
    <tableColumn id="7205" name="Στήλη7184"/>
    <tableColumn id="7206" name="Στήλη7185"/>
    <tableColumn id="7207" name="Στήλη7186"/>
    <tableColumn id="7208" name="Στήλη7187"/>
    <tableColumn id="7209" name="Στήλη7188"/>
    <tableColumn id="7210" name="Στήλη7189"/>
    <tableColumn id="7211" name="Στήλη7190"/>
    <tableColumn id="7212" name="Στήλη7191"/>
    <tableColumn id="7213" name="Στήλη7192"/>
    <tableColumn id="7214" name="Στήλη7193"/>
    <tableColumn id="7215" name="Στήλη7194"/>
    <tableColumn id="7216" name="Στήλη7195"/>
    <tableColumn id="7217" name="Στήλη7196"/>
    <tableColumn id="7218" name="Στήλη7197"/>
    <tableColumn id="7219" name="Στήλη7198"/>
    <tableColumn id="7220" name="Στήλη7199"/>
    <tableColumn id="7221" name="Στήλη7200"/>
    <tableColumn id="7222" name="Στήλη7201"/>
    <tableColumn id="7223" name="Στήλη7202"/>
    <tableColumn id="7224" name="Στήλη7203"/>
    <tableColumn id="7225" name="Στήλη7204"/>
    <tableColumn id="7226" name="Στήλη7205"/>
    <tableColumn id="7227" name="Στήλη7206"/>
    <tableColumn id="7228" name="Στήλη7207"/>
    <tableColumn id="7229" name="Στήλη7208"/>
    <tableColumn id="7230" name="Στήλη7209"/>
    <tableColumn id="7231" name="Στήλη7210"/>
    <tableColumn id="7232" name="Στήλη7211"/>
    <tableColumn id="7233" name="Στήλη7212"/>
    <tableColumn id="7234" name="Στήλη7213"/>
    <tableColumn id="7235" name="Στήλη7214"/>
    <tableColumn id="7236" name="Στήλη7215"/>
    <tableColumn id="7237" name="Στήλη7216"/>
    <tableColumn id="7238" name="Στήλη7217"/>
    <tableColumn id="7239" name="Στήλη7218"/>
    <tableColumn id="7240" name="Στήλη7219"/>
    <tableColumn id="7241" name="Στήλη7220"/>
    <tableColumn id="7242" name="Στήλη7221"/>
    <tableColumn id="7243" name="Στήλη7222"/>
    <tableColumn id="7244" name="Στήλη7223"/>
    <tableColumn id="7245" name="Στήλη7224"/>
    <tableColumn id="7246" name="Στήλη7225"/>
    <tableColumn id="7247" name="Στήλη7226"/>
    <tableColumn id="7248" name="Στήλη7227"/>
    <tableColumn id="7249" name="Στήλη7228"/>
    <tableColumn id="7250" name="Στήλη7229"/>
    <tableColumn id="7251" name="Στήλη7230"/>
    <tableColumn id="7252" name="Στήλη7231"/>
    <tableColumn id="7253" name="Στήλη7232"/>
    <tableColumn id="7254" name="Στήλη7233"/>
    <tableColumn id="7255" name="Στήλη7234"/>
    <tableColumn id="7256" name="Στήλη7235"/>
    <tableColumn id="7257" name="Στήλη7236"/>
    <tableColumn id="7258" name="Στήλη7237"/>
    <tableColumn id="7259" name="Στήλη7238"/>
    <tableColumn id="7260" name="Στήλη7239"/>
    <tableColumn id="7261" name="Στήλη7240"/>
    <tableColumn id="7262" name="Στήλη7241"/>
    <tableColumn id="7263" name="Στήλη7242"/>
    <tableColumn id="7264" name="Στήλη7243"/>
    <tableColumn id="7265" name="Στήλη7244"/>
    <tableColumn id="7266" name="Στήλη7245"/>
    <tableColumn id="7267" name="Στήλη7246"/>
    <tableColumn id="7268" name="Στήλη7247"/>
    <tableColumn id="7269" name="Στήλη7248"/>
    <tableColumn id="7270" name="Στήλη7249"/>
    <tableColumn id="7271" name="Στήλη7250"/>
    <tableColumn id="7272" name="Στήλη7251"/>
    <tableColumn id="7273" name="Στήλη7252"/>
    <tableColumn id="7274" name="Στήλη7253"/>
    <tableColumn id="7275" name="Στήλη7254"/>
    <tableColumn id="7276" name="Στήλη7255"/>
    <tableColumn id="7277" name="Στήλη7256"/>
    <tableColumn id="7278" name="Στήλη7257"/>
    <tableColumn id="7279" name="Στήλη7258"/>
    <tableColumn id="7280" name="Στήλη7259"/>
    <tableColumn id="7281" name="Στήλη7260"/>
    <tableColumn id="7282" name="Στήλη7261"/>
    <tableColumn id="7283" name="Στήλη7262"/>
    <tableColumn id="7284" name="Στήλη7263"/>
    <tableColumn id="7285" name="Στήλη7264"/>
    <tableColumn id="7286" name="Στήλη7265"/>
    <tableColumn id="7287" name="Στήλη7266"/>
    <tableColumn id="7288" name="Στήλη7267"/>
    <tableColumn id="7289" name="Στήλη7268"/>
    <tableColumn id="7290" name="Στήλη7269"/>
    <tableColumn id="7291" name="Στήλη7270"/>
    <tableColumn id="7292" name="Στήλη7271"/>
    <tableColumn id="7293" name="Στήλη7272"/>
    <tableColumn id="7294" name="Στήλη7273"/>
    <tableColumn id="7295" name="Στήλη7274"/>
    <tableColumn id="7296" name="Στήλη7275"/>
    <tableColumn id="7297" name="Στήλη7276"/>
    <tableColumn id="7298" name="Στήλη7277"/>
    <tableColumn id="7299" name="Στήλη7278"/>
    <tableColumn id="7300" name="Στήλη7279"/>
    <tableColumn id="7301" name="Στήλη7280"/>
    <tableColumn id="7302" name="Στήλη7281"/>
    <tableColumn id="7303" name="Στήλη7282"/>
    <tableColumn id="7304" name="Στήλη7283"/>
    <tableColumn id="7305" name="Στήλη7284"/>
    <tableColumn id="7306" name="Στήλη7285"/>
    <tableColumn id="7307" name="Στήλη7286"/>
    <tableColumn id="7308" name="Στήλη7287"/>
    <tableColumn id="7309" name="Στήλη7288"/>
    <tableColumn id="7310" name="Στήλη7289"/>
    <tableColumn id="7311" name="Στήλη7290"/>
    <tableColumn id="7312" name="Στήλη7291"/>
    <tableColumn id="7313" name="Στήλη7292"/>
    <tableColumn id="7314" name="Στήλη7293"/>
    <tableColumn id="7315" name="Στήλη7294"/>
    <tableColumn id="7316" name="Στήλη7295"/>
    <tableColumn id="7317" name="Στήλη7296"/>
    <tableColumn id="7318" name="Στήλη7297"/>
    <tableColumn id="7319" name="Στήλη7298"/>
    <tableColumn id="7320" name="Στήλη7299"/>
    <tableColumn id="7321" name="Στήλη7300"/>
    <tableColumn id="7322" name="Στήλη7301"/>
    <tableColumn id="7323" name="Στήλη7302"/>
    <tableColumn id="7324" name="Στήλη7303"/>
    <tableColumn id="7325" name="Στήλη7304"/>
    <tableColumn id="7326" name="Στήλη7305"/>
    <tableColumn id="7327" name="Στήλη7306"/>
    <tableColumn id="7328" name="Στήλη7307"/>
    <tableColumn id="7329" name="Στήλη7308"/>
    <tableColumn id="7330" name="Στήλη7309"/>
    <tableColumn id="7331" name="Στήλη7310"/>
    <tableColumn id="7332" name="Στήλη7311"/>
    <tableColumn id="7333" name="Στήλη7312"/>
    <tableColumn id="7334" name="Στήλη7313"/>
    <tableColumn id="7335" name="Στήλη7314"/>
    <tableColumn id="7336" name="Στήλη7315"/>
    <tableColumn id="7337" name="Στήλη7316"/>
    <tableColumn id="7338" name="Στήλη7317"/>
    <tableColumn id="7339" name="Στήλη7318"/>
    <tableColumn id="7340" name="Στήλη7319"/>
    <tableColumn id="7341" name="Στήλη7320"/>
    <tableColumn id="7342" name="Στήλη7321"/>
    <tableColumn id="7343" name="Στήλη7322"/>
    <tableColumn id="7344" name="Στήλη7323"/>
    <tableColumn id="7345" name="Στήλη7324"/>
    <tableColumn id="7346" name="Στήλη7325"/>
    <tableColumn id="7347" name="Στήλη7326"/>
    <tableColumn id="7348" name="Στήλη7327"/>
    <tableColumn id="7349" name="Στήλη7328"/>
    <tableColumn id="7350" name="Στήλη7329"/>
    <tableColumn id="7351" name="Στήλη7330"/>
    <tableColumn id="7352" name="Στήλη7331"/>
    <tableColumn id="7353" name="Στήλη7332"/>
    <tableColumn id="7354" name="Στήλη7333"/>
    <tableColumn id="7355" name="Στήλη7334"/>
    <tableColumn id="7356" name="Στήλη7335"/>
    <tableColumn id="7357" name="Στήλη7336"/>
    <tableColumn id="7358" name="Στήλη7337"/>
    <tableColumn id="7359" name="Στήλη7338"/>
    <tableColumn id="7360" name="Στήλη7339"/>
    <tableColumn id="7361" name="Στήλη7340"/>
    <tableColumn id="7362" name="Στήλη7341"/>
    <tableColumn id="7363" name="Στήλη7342"/>
    <tableColumn id="7364" name="Στήλη7343"/>
    <tableColumn id="7365" name="Στήλη7344"/>
    <tableColumn id="7366" name="Στήλη7345"/>
    <tableColumn id="7367" name="Στήλη7346"/>
    <tableColumn id="7368" name="Στήλη7347"/>
    <tableColumn id="7369" name="Στήλη7348"/>
    <tableColumn id="7370" name="Στήλη7349"/>
    <tableColumn id="7371" name="Στήλη7350"/>
    <tableColumn id="7372" name="Στήλη7351"/>
    <tableColumn id="7373" name="Στήλη7352"/>
    <tableColumn id="7374" name="Στήλη7353"/>
    <tableColumn id="7375" name="Στήλη7354"/>
    <tableColumn id="7376" name="Στήλη7355"/>
    <tableColumn id="7377" name="Στήλη7356"/>
    <tableColumn id="7378" name="Στήλη7357"/>
    <tableColumn id="7379" name="Στήλη7358"/>
    <tableColumn id="7380" name="Στήλη7359"/>
    <tableColumn id="7381" name="Στήλη7360"/>
    <tableColumn id="7382" name="Στήλη7361"/>
    <tableColumn id="7383" name="Στήλη7362"/>
    <tableColumn id="7384" name="Στήλη7363"/>
    <tableColumn id="7385" name="Στήλη7364"/>
    <tableColumn id="7386" name="Στήλη7365"/>
    <tableColumn id="7387" name="Στήλη7366"/>
    <tableColumn id="7388" name="Στήλη7367"/>
    <tableColumn id="7389" name="Στήλη7368"/>
    <tableColumn id="7390" name="Στήλη7369"/>
    <tableColumn id="7391" name="Στήλη7370"/>
    <tableColumn id="7392" name="Στήλη7371"/>
    <tableColumn id="7393" name="Στήλη7372"/>
    <tableColumn id="7394" name="Στήλη7373"/>
    <tableColumn id="7395" name="Στήλη7374"/>
    <tableColumn id="7396" name="Στήλη7375"/>
    <tableColumn id="7397" name="Στήλη7376"/>
    <tableColumn id="7398" name="Στήλη7377"/>
    <tableColumn id="7399" name="Στήλη7378"/>
    <tableColumn id="7400" name="Στήλη7379"/>
    <tableColumn id="7401" name="Στήλη7380"/>
    <tableColumn id="7402" name="Στήλη7381"/>
    <tableColumn id="7403" name="Στήλη7382"/>
    <tableColumn id="7404" name="Στήλη7383"/>
    <tableColumn id="7405" name="Στήλη7384"/>
    <tableColumn id="7406" name="Στήλη7385"/>
    <tableColumn id="7407" name="Στήλη7386"/>
    <tableColumn id="7408" name="Στήλη7387"/>
    <tableColumn id="7409" name="Στήλη7388"/>
    <tableColumn id="7410" name="Στήλη7389"/>
    <tableColumn id="7411" name="Στήλη7390"/>
    <tableColumn id="7412" name="Στήλη7391"/>
    <tableColumn id="7413" name="Στήλη7392"/>
    <tableColumn id="7414" name="Στήλη7393"/>
    <tableColumn id="7415" name="Στήλη7394"/>
    <tableColumn id="7416" name="Στήλη7395"/>
    <tableColumn id="7417" name="Στήλη7396"/>
    <tableColumn id="7418" name="Στήλη7397"/>
    <tableColumn id="7419" name="Στήλη7398"/>
    <tableColumn id="7420" name="Στήλη7399"/>
    <tableColumn id="7421" name="Στήλη7400"/>
    <tableColumn id="7422" name="Στήλη7401"/>
    <tableColumn id="7423" name="Στήλη7402"/>
    <tableColumn id="7424" name="Στήλη7403"/>
    <tableColumn id="7425" name="Στήλη7404"/>
    <tableColumn id="7426" name="Στήλη7405"/>
    <tableColumn id="7427" name="Στήλη7406"/>
    <tableColumn id="7428" name="Στήλη7407"/>
    <tableColumn id="7429" name="Στήλη7408"/>
    <tableColumn id="7430" name="Στήλη7409"/>
    <tableColumn id="7431" name="Στήλη7410"/>
    <tableColumn id="7432" name="Στήλη7411"/>
    <tableColumn id="7433" name="Στήλη7412"/>
    <tableColumn id="7434" name="Στήλη7413"/>
    <tableColumn id="7435" name="Στήλη7414"/>
    <tableColumn id="7436" name="Στήλη7415"/>
    <tableColumn id="7437" name="Στήλη7416"/>
    <tableColumn id="7438" name="Στήλη7417"/>
    <tableColumn id="7439" name="Στήλη7418"/>
    <tableColumn id="7440" name="Στήλη7419"/>
    <tableColumn id="7441" name="Στήλη7420"/>
    <tableColumn id="7442" name="Στήλη7421"/>
    <tableColumn id="7443" name="Στήλη7422"/>
    <tableColumn id="7444" name="Στήλη7423"/>
    <tableColumn id="7445" name="Στήλη7424"/>
    <tableColumn id="7446" name="Στήλη7425"/>
    <tableColumn id="7447" name="Στήλη7426"/>
    <tableColumn id="7448" name="Στήλη7427"/>
    <tableColumn id="7449" name="Στήλη7428"/>
    <tableColumn id="7450" name="Στήλη7429"/>
    <tableColumn id="7451" name="Στήλη7430"/>
    <tableColumn id="7452" name="Στήλη7431"/>
    <tableColumn id="7453" name="Στήλη7432"/>
    <tableColumn id="7454" name="Στήλη7433"/>
    <tableColumn id="7455" name="Στήλη7434"/>
    <tableColumn id="7456" name="Στήλη7435"/>
    <tableColumn id="7457" name="Στήλη7436"/>
    <tableColumn id="7458" name="Στήλη7437"/>
    <tableColumn id="7459" name="Στήλη7438"/>
    <tableColumn id="7460" name="Στήλη7439"/>
    <tableColumn id="7461" name="Στήλη7440"/>
    <tableColumn id="7462" name="Στήλη7441"/>
    <tableColumn id="7463" name="Στήλη7442"/>
    <tableColumn id="7464" name="Στήλη7443"/>
    <tableColumn id="7465" name="Στήλη7444"/>
    <tableColumn id="7466" name="Στήλη7445"/>
    <tableColumn id="7467" name="Στήλη7446"/>
    <tableColumn id="7468" name="Στήλη7447"/>
    <tableColumn id="7469" name="Στήλη7448"/>
    <tableColumn id="7470" name="Στήλη7449"/>
    <tableColumn id="7471" name="Στήλη7450"/>
    <tableColumn id="7472" name="Στήλη7451"/>
    <tableColumn id="7473" name="Στήλη7452"/>
    <tableColumn id="7474" name="Στήλη7453"/>
    <tableColumn id="7475" name="Στήλη7454"/>
    <tableColumn id="7476" name="Στήλη7455"/>
    <tableColumn id="7477" name="Στήλη7456"/>
    <tableColumn id="7478" name="Στήλη7457"/>
    <tableColumn id="7479" name="Στήλη7458"/>
    <tableColumn id="7480" name="Στήλη7459"/>
    <tableColumn id="7481" name="Στήλη7460"/>
    <tableColumn id="7482" name="Στήλη7461"/>
    <tableColumn id="7483" name="Στήλη7462"/>
    <tableColumn id="7484" name="Στήλη7463"/>
    <tableColumn id="7485" name="Στήλη7464"/>
    <tableColumn id="7486" name="Στήλη7465"/>
    <tableColumn id="7487" name="Στήλη7466"/>
    <tableColumn id="7488" name="Στήλη7467"/>
    <tableColumn id="7489" name="Στήλη7468"/>
    <tableColumn id="7490" name="Στήλη7469"/>
    <tableColumn id="7491" name="Στήλη7470"/>
    <tableColumn id="7492" name="Στήλη7471"/>
    <tableColumn id="7493" name="Στήλη7472"/>
    <tableColumn id="7494" name="Στήλη7473"/>
    <tableColumn id="7495" name="Στήλη7474"/>
    <tableColumn id="7496" name="Στήλη7475"/>
    <tableColumn id="7497" name="Στήλη7476"/>
    <tableColumn id="7498" name="Στήλη7477"/>
    <tableColumn id="7499" name="Στήλη7478"/>
    <tableColumn id="7500" name="Στήλη7479"/>
    <tableColumn id="7501" name="Στήλη7480"/>
    <tableColumn id="7502" name="Στήλη7481"/>
    <tableColumn id="7503" name="Στήλη7482"/>
    <tableColumn id="7504" name="Στήλη7483"/>
    <tableColumn id="7505" name="Στήλη7484"/>
    <tableColumn id="7506" name="Στήλη7485"/>
    <tableColumn id="7507" name="Στήλη7486"/>
    <tableColumn id="7508" name="Στήλη7487"/>
    <tableColumn id="7509" name="Στήλη7488"/>
    <tableColumn id="7510" name="Στήλη7489"/>
    <tableColumn id="7511" name="Στήλη7490"/>
    <tableColumn id="7512" name="Στήλη7491"/>
    <tableColumn id="7513" name="Στήλη7492"/>
    <tableColumn id="7514" name="Στήλη7493"/>
    <tableColumn id="7515" name="Στήλη7494"/>
    <tableColumn id="7516" name="Στήλη7495"/>
    <tableColumn id="7517" name="Στήλη7496"/>
    <tableColumn id="7518" name="Στήλη7497"/>
    <tableColumn id="7519" name="Στήλη7498"/>
    <tableColumn id="7520" name="Στήλη7499"/>
    <tableColumn id="7521" name="Στήλη7500"/>
    <tableColumn id="7522" name="Στήλη7501"/>
    <tableColumn id="7523" name="Στήλη7502"/>
    <tableColumn id="7524" name="Στήλη7503"/>
    <tableColumn id="7525" name="Στήλη7504"/>
    <tableColumn id="7526" name="Στήλη7505"/>
    <tableColumn id="7527" name="Στήλη7506"/>
    <tableColumn id="7528" name="Στήλη7507"/>
    <tableColumn id="7529" name="Στήλη7508"/>
    <tableColumn id="7530" name="Στήλη7509"/>
    <tableColumn id="7531" name="Στήλη7510"/>
    <tableColumn id="7532" name="Στήλη7511"/>
    <tableColumn id="7533" name="Στήλη7512"/>
    <tableColumn id="7534" name="Στήλη7513"/>
    <tableColumn id="7535" name="Στήλη7514"/>
    <tableColumn id="7536" name="Στήλη7515"/>
    <tableColumn id="7537" name="Στήλη7516"/>
    <tableColumn id="7538" name="Στήλη7517"/>
    <tableColumn id="7539" name="Στήλη7518"/>
    <tableColumn id="7540" name="Στήλη7519"/>
    <tableColumn id="7541" name="Στήλη7520"/>
    <tableColumn id="7542" name="Στήλη7521"/>
    <tableColumn id="7543" name="Στήλη7522"/>
    <tableColumn id="7544" name="Στήλη7523"/>
    <tableColumn id="7545" name="Στήλη7524"/>
    <tableColumn id="7546" name="Στήλη7525"/>
    <tableColumn id="7547" name="Στήλη7526"/>
    <tableColumn id="7548" name="Στήλη7527"/>
    <tableColumn id="7549" name="Στήλη7528"/>
    <tableColumn id="7550" name="Στήλη7529"/>
    <tableColumn id="7551" name="Στήλη7530"/>
    <tableColumn id="7552" name="Στήλη7531"/>
    <tableColumn id="7553" name="Στήλη7532"/>
    <tableColumn id="7554" name="Στήλη7533"/>
    <tableColumn id="7555" name="Στήλη7534"/>
    <tableColumn id="7556" name="Στήλη7535"/>
    <tableColumn id="7557" name="Στήλη7536"/>
    <tableColumn id="7558" name="Στήλη7537"/>
    <tableColumn id="7559" name="Στήλη7538"/>
    <tableColumn id="7560" name="Στήλη7539"/>
    <tableColumn id="7561" name="Στήλη7540"/>
    <tableColumn id="7562" name="Στήλη7541"/>
    <tableColumn id="7563" name="Στήλη7542"/>
    <tableColumn id="7564" name="Στήλη7543"/>
    <tableColumn id="7565" name="Στήλη7544"/>
    <tableColumn id="7566" name="Στήλη7545"/>
    <tableColumn id="7567" name="Στήλη7546"/>
    <tableColumn id="7568" name="Στήλη7547"/>
    <tableColumn id="7569" name="Στήλη7548"/>
    <tableColumn id="7570" name="Στήλη7549"/>
    <tableColumn id="7571" name="Στήλη7550"/>
    <tableColumn id="7572" name="Στήλη7551"/>
    <tableColumn id="7573" name="Στήλη7552"/>
    <tableColumn id="7574" name="Στήλη7553"/>
    <tableColumn id="7575" name="Στήλη7554"/>
    <tableColumn id="7576" name="Στήλη7555"/>
    <tableColumn id="7577" name="Στήλη7556"/>
    <tableColumn id="7578" name="Στήλη7557"/>
    <tableColumn id="7579" name="Στήλη7558"/>
    <tableColumn id="7580" name="Στήλη7559"/>
    <tableColumn id="7581" name="Στήλη7560"/>
    <tableColumn id="7582" name="Στήλη7561"/>
    <tableColumn id="7583" name="Στήλη7562"/>
    <tableColumn id="7584" name="Στήλη7563"/>
    <tableColumn id="7585" name="Στήλη7564"/>
    <tableColumn id="7586" name="Στήλη7565"/>
    <tableColumn id="7587" name="Στήλη7566"/>
    <tableColumn id="7588" name="Στήλη7567"/>
    <tableColumn id="7589" name="Στήλη7568"/>
    <tableColumn id="7590" name="Στήλη7569"/>
    <tableColumn id="7591" name="Στήλη7570"/>
    <tableColumn id="7592" name="Στήλη7571"/>
    <tableColumn id="7593" name="Στήλη7572"/>
    <tableColumn id="7594" name="Στήλη7573"/>
    <tableColumn id="7595" name="Στήλη7574"/>
    <tableColumn id="7596" name="Στήλη7575"/>
    <tableColumn id="7597" name="Στήλη7576"/>
    <tableColumn id="7598" name="Στήλη7577"/>
    <tableColumn id="7599" name="Στήλη7578"/>
    <tableColumn id="7600" name="Στήλη7579"/>
    <tableColumn id="7601" name="Στήλη7580"/>
    <tableColumn id="7602" name="Στήλη7581"/>
    <tableColumn id="7603" name="Στήλη7582"/>
    <tableColumn id="7604" name="Στήλη7583"/>
    <tableColumn id="7605" name="Στήλη7584"/>
    <tableColumn id="7606" name="Στήλη7585"/>
    <tableColumn id="7607" name="Στήλη7586"/>
    <tableColumn id="7608" name="Στήλη7587"/>
    <tableColumn id="7609" name="Στήλη7588"/>
    <tableColumn id="7610" name="Στήλη7589"/>
    <tableColumn id="7611" name="Στήλη7590"/>
    <tableColumn id="7612" name="Στήλη7591"/>
    <tableColumn id="7613" name="Στήλη7592"/>
    <tableColumn id="7614" name="Στήλη7593"/>
    <tableColumn id="7615" name="Στήλη7594"/>
    <tableColumn id="7616" name="Στήλη7595"/>
    <tableColumn id="7617" name="Στήλη7596"/>
    <tableColumn id="7618" name="Στήλη7597"/>
    <tableColumn id="7619" name="Στήλη7598"/>
    <tableColumn id="7620" name="Στήλη7599"/>
    <tableColumn id="7621" name="Στήλη7600"/>
    <tableColumn id="7622" name="Στήλη7601"/>
    <tableColumn id="7623" name="Στήλη7602"/>
    <tableColumn id="7624" name="Στήλη7603"/>
    <tableColumn id="7625" name="Στήλη7604"/>
    <tableColumn id="7626" name="Στήλη7605"/>
    <tableColumn id="7627" name="Στήλη7606"/>
    <tableColumn id="7628" name="Στήλη7607"/>
    <tableColumn id="7629" name="Στήλη7608"/>
    <tableColumn id="7630" name="Στήλη7609"/>
    <tableColumn id="7631" name="Στήλη7610"/>
    <tableColumn id="7632" name="Στήλη7611"/>
    <tableColumn id="7633" name="Στήλη7612"/>
    <tableColumn id="7634" name="Στήλη7613"/>
    <tableColumn id="7635" name="Στήλη7614"/>
    <tableColumn id="7636" name="Στήλη7615"/>
    <tableColumn id="7637" name="Στήλη7616"/>
    <tableColumn id="7638" name="Στήλη7617"/>
    <tableColumn id="7639" name="Στήλη7618"/>
    <tableColumn id="7640" name="Στήλη7619"/>
    <tableColumn id="7641" name="Στήλη7620"/>
    <tableColumn id="7642" name="Στήλη7621"/>
    <tableColumn id="7643" name="Στήλη7622"/>
    <tableColumn id="7644" name="Στήλη7623"/>
    <tableColumn id="7645" name="Στήλη7624"/>
    <tableColumn id="7646" name="Στήλη7625"/>
    <tableColumn id="7647" name="Στήλη7626"/>
    <tableColumn id="7648" name="Στήλη7627"/>
    <tableColumn id="7649" name="Στήλη7628"/>
    <tableColumn id="7650" name="Στήλη7629"/>
    <tableColumn id="7651" name="Στήλη7630"/>
    <tableColumn id="7652" name="Στήλη7631"/>
    <tableColumn id="7653" name="Στήλη7632"/>
    <tableColumn id="7654" name="Στήλη7633"/>
    <tableColumn id="7655" name="Στήλη7634"/>
    <tableColumn id="7656" name="Στήλη7635"/>
    <tableColumn id="7657" name="Στήλη7636"/>
    <tableColumn id="7658" name="Στήλη7637"/>
    <tableColumn id="7659" name="Στήλη7638"/>
    <tableColumn id="7660" name="Στήλη7639"/>
    <tableColumn id="7661" name="Στήλη7640"/>
    <tableColumn id="7662" name="Στήλη7641"/>
    <tableColumn id="7663" name="Στήλη7642"/>
    <tableColumn id="7664" name="Στήλη7643"/>
    <tableColumn id="7665" name="Στήλη7644"/>
    <tableColumn id="7666" name="Στήλη7645"/>
    <tableColumn id="7667" name="Στήλη7646"/>
    <tableColumn id="7668" name="Στήλη7647"/>
    <tableColumn id="7669" name="Στήλη7648"/>
    <tableColumn id="7670" name="Στήλη7649"/>
    <tableColumn id="7671" name="Στήλη7650"/>
    <tableColumn id="7672" name="Στήλη7651"/>
    <tableColumn id="7673" name="Στήλη7652"/>
    <tableColumn id="7674" name="Στήλη7653"/>
    <tableColumn id="7675" name="Στήλη7654"/>
    <tableColumn id="7676" name="Στήλη7655"/>
    <tableColumn id="7677" name="Στήλη7656"/>
    <tableColumn id="7678" name="Στήλη7657"/>
    <tableColumn id="7679" name="Στήλη7658"/>
    <tableColumn id="7680" name="Στήλη7659"/>
    <tableColumn id="7681" name="Στήλη7660"/>
    <tableColumn id="7682" name="Στήλη7661"/>
    <tableColumn id="7683" name="Στήλη7662"/>
    <tableColumn id="7684" name="Στήλη7663"/>
    <tableColumn id="7685" name="Στήλη7664"/>
    <tableColumn id="7686" name="Στήλη7665"/>
    <tableColumn id="7687" name="Στήλη7666"/>
    <tableColumn id="7688" name="Στήλη7667"/>
    <tableColumn id="7689" name="Στήλη7668"/>
    <tableColumn id="7690" name="Στήλη7669"/>
    <tableColumn id="7691" name="Στήλη7670"/>
    <tableColumn id="7692" name="Στήλη7671"/>
    <tableColumn id="7693" name="Στήλη7672"/>
    <tableColumn id="7694" name="Στήλη7673"/>
    <tableColumn id="7695" name="Στήλη7674"/>
    <tableColumn id="7696" name="Στήλη7675"/>
    <tableColumn id="7697" name="Στήλη7676"/>
    <tableColumn id="7698" name="Στήλη7677"/>
    <tableColumn id="7699" name="Στήλη7678"/>
    <tableColumn id="7700" name="Στήλη7679"/>
    <tableColumn id="7701" name="Στήλη7680"/>
    <tableColumn id="7702" name="Στήλη7681"/>
    <tableColumn id="7703" name="Στήλη7682"/>
    <tableColumn id="7704" name="Στήλη7683"/>
    <tableColumn id="7705" name="Στήλη7684"/>
    <tableColumn id="7706" name="Στήλη7685"/>
    <tableColumn id="7707" name="Στήλη7686"/>
    <tableColumn id="7708" name="Στήλη7687"/>
    <tableColumn id="7709" name="Στήλη7688"/>
    <tableColumn id="7710" name="Στήλη7689"/>
    <tableColumn id="7711" name="Στήλη7690"/>
    <tableColumn id="7712" name="Στήλη7691"/>
    <tableColumn id="7713" name="Στήλη7692"/>
    <tableColumn id="7714" name="Στήλη7693"/>
    <tableColumn id="7715" name="Στήλη7694"/>
    <tableColumn id="7716" name="Στήλη7695"/>
    <tableColumn id="7717" name="Στήλη7696"/>
    <tableColumn id="7718" name="Στήλη7697"/>
    <tableColumn id="7719" name="Στήλη7698"/>
    <tableColumn id="7720" name="Στήλη7699"/>
    <tableColumn id="7721" name="Στήλη7700"/>
    <tableColumn id="7722" name="Στήλη7701"/>
    <tableColumn id="7723" name="Στήλη7702"/>
    <tableColumn id="7724" name="Στήλη7703"/>
    <tableColumn id="7725" name="Στήλη7704"/>
    <tableColumn id="7726" name="Στήλη7705"/>
    <tableColumn id="7727" name="Στήλη7706"/>
    <tableColumn id="7728" name="Στήλη7707"/>
    <tableColumn id="7729" name="Στήλη7708"/>
    <tableColumn id="7730" name="Στήλη7709"/>
    <tableColumn id="7731" name="Στήλη7710"/>
    <tableColumn id="7732" name="Στήλη7711"/>
    <tableColumn id="7733" name="Στήλη7712"/>
    <tableColumn id="7734" name="Στήλη7713"/>
    <tableColumn id="7735" name="Στήλη7714"/>
    <tableColumn id="7736" name="Στήλη7715"/>
    <tableColumn id="7737" name="Στήλη7716"/>
    <tableColumn id="7738" name="Στήλη7717"/>
    <tableColumn id="7739" name="Στήλη7718"/>
    <tableColumn id="7740" name="Στήλη7719"/>
    <tableColumn id="7741" name="Στήλη7720"/>
    <tableColumn id="7742" name="Στήλη7721"/>
    <tableColumn id="7743" name="Στήλη7722"/>
    <tableColumn id="7744" name="Στήλη7723"/>
    <tableColumn id="7745" name="Στήλη7724"/>
    <tableColumn id="7746" name="Στήλη7725"/>
    <tableColumn id="7747" name="Στήλη7726"/>
    <tableColumn id="7748" name="Στήλη7727"/>
    <tableColumn id="7749" name="Στήλη7728"/>
    <tableColumn id="7750" name="Στήλη7729"/>
    <tableColumn id="7751" name="Στήλη7730"/>
    <tableColumn id="7752" name="Στήλη7731"/>
    <tableColumn id="7753" name="Στήλη7732"/>
    <tableColumn id="7754" name="Στήλη7733"/>
    <tableColumn id="7755" name="Στήλη7734"/>
    <tableColumn id="7756" name="Στήλη7735"/>
    <tableColumn id="7757" name="Στήλη7736"/>
    <tableColumn id="7758" name="Στήλη7737"/>
    <tableColumn id="7759" name="Στήλη7738"/>
    <tableColumn id="7760" name="Στήλη7739"/>
    <tableColumn id="7761" name="Στήλη7740"/>
    <tableColumn id="7762" name="Στήλη7741"/>
    <tableColumn id="7763" name="Στήλη7742"/>
    <tableColumn id="7764" name="Στήλη7743"/>
    <tableColumn id="7765" name="Στήλη7744"/>
    <tableColumn id="7766" name="Στήλη7745"/>
    <tableColumn id="7767" name="Στήλη7746"/>
    <tableColumn id="7768" name="Στήλη7747"/>
    <tableColumn id="7769" name="Στήλη7748"/>
    <tableColumn id="7770" name="Στήλη7749"/>
    <tableColumn id="7771" name="Στήλη7750"/>
    <tableColumn id="7772" name="Στήλη7751"/>
    <tableColumn id="7773" name="Στήλη7752"/>
    <tableColumn id="7774" name="Στήλη7753"/>
    <tableColumn id="7775" name="Στήλη7754"/>
    <tableColumn id="7776" name="Στήλη7755"/>
    <tableColumn id="7777" name="Στήλη7756"/>
    <tableColumn id="7778" name="Στήλη7757"/>
    <tableColumn id="7779" name="Στήλη7758"/>
    <tableColumn id="7780" name="Στήλη7759"/>
    <tableColumn id="7781" name="Στήλη7760"/>
    <tableColumn id="7782" name="Στήλη7761"/>
    <tableColumn id="7783" name="Στήλη7762"/>
    <tableColumn id="7784" name="Στήλη7763"/>
    <tableColumn id="7785" name="Στήλη7764"/>
    <tableColumn id="7786" name="Στήλη7765"/>
    <tableColumn id="7787" name="Στήλη7766"/>
    <tableColumn id="7788" name="Στήλη7767"/>
    <tableColumn id="7789" name="Στήλη7768"/>
    <tableColumn id="7790" name="Στήλη7769"/>
    <tableColumn id="7791" name="Στήλη7770"/>
    <tableColumn id="7792" name="Στήλη7771"/>
    <tableColumn id="7793" name="Στήλη7772"/>
    <tableColumn id="7794" name="Στήλη7773"/>
    <tableColumn id="7795" name="Στήλη7774"/>
    <tableColumn id="7796" name="Στήλη7775"/>
    <tableColumn id="7797" name="Στήλη7776"/>
    <tableColumn id="7798" name="Στήλη7777"/>
    <tableColumn id="7799" name="Στήλη7778"/>
    <tableColumn id="7800" name="Στήλη7779"/>
    <tableColumn id="7801" name="Στήλη7780"/>
    <tableColumn id="7802" name="Στήλη7781"/>
    <tableColumn id="7803" name="Στήλη7782"/>
    <tableColumn id="7804" name="Στήλη7783"/>
    <tableColumn id="7805" name="Στήλη7784"/>
    <tableColumn id="7806" name="Στήλη7785"/>
    <tableColumn id="7807" name="Στήλη7786"/>
    <tableColumn id="7808" name="Στήλη7787"/>
    <tableColumn id="7809" name="Στήλη7788"/>
    <tableColumn id="7810" name="Στήλη7789"/>
    <tableColumn id="7811" name="Στήλη7790"/>
    <tableColumn id="7812" name="Στήλη7791"/>
    <tableColumn id="7813" name="Στήλη7792"/>
    <tableColumn id="7814" name="Στήλη7793"/>
    <tableColumn id="7815" name="Στήλη7794"/>
    <tableColumn id="7816" name="Στήλη7795"/>
    <tableColumn id="7817" name="Στήλη7796"/>
    <tableColumn id="7818" name="Στήλη7797"/>
    <tableColumn id="7819" name="Στήλη7798"/>
    <tableColumn id="7820" name="Στήλη7799"/>
    <tableColumn id="7821" name="Στήλη7800"/>
    <tableColumn id="7822" name="Στήλη7801"/>
    <tableColumn id="7823" name="Στήλη7802"/>
    <tableColumn id="7824" name="Στήλη7803"/>
    <tableColumn id="7825" name="Στήλη7804"/>
    <tableColumn id="7826" name="Στήλη7805"/>
    <tableColumn id="7827" name="Στήλη7806"/>
    <tableColumn id="7828" name="Στήλη7807"/>
    <tableColumn id="7829" name="Στήλη7808"/>
    <tableColumn id="7830" name="Στήλη7809"/>
    <tableColumn id="7831" name="Στήλη7810"/>
    <tableColumn id="7832" name="Στήλη7811"/>
    <tableColumn id="7833" name="Στήλη7812"/>
    <tableColumn id="7834" name="Στήλη7813"/>
    <tableColumn id="7835" name="Στήλη7814"/>
    <tableColumn id="7836" name="Στήλη7815"/>
    <tableColumn id="7837" name="Στήλη7816"/>
    <tableColumn id="7838" name="Στήλη7817"/>
    <tableColumn id="7839" name="Στήλη7818"/>
    <tableColumn id="7840" name="Στήλη7819"/>
    <tableColumn id="7841" name="Στήλη7820"/>
    <tableColumn id="7842" name="Στήλη7821"/>
    <tableColumn id="7843" name="Στήλη7822"/>
    <tableColumn id="7844" name="Στήλη7823"/>
    <tableColumn id="7845" name="Στήλη7824"/>
    <tableColumn id="7846" name="Στήλη7825"/>
    <tableColumn id="7847" name="Στήλη7826"/>
    <tableColumn id="7848" name="Στήλη7827"/>
    <tableColumn id="7849" name="Στήλη7828"/>
    <tableColumn id="7850" name="Στήλη7829"/>
    <tableColumn id="7851" name="Στήλη7830"/>
    <tableColumn id="7852" name="Στήλη7831"/>
    <tableColumn id="7853" name="Στήλη7832"/>
    <tableColumn id="7854" name="Στήλη7833"/>
    <tableColumn id="7855" name="Στήλη7834"/>
    <tableColumn id="7856" name="Στήλη7835"/>
    <tableColumn id="7857" name="Στήλη7836"/>
    <tableColumn id="7858" name="Στήλη7837"/>
    <tableColumn id="7859" name="Στήλη7838"/>
    <tableColumn id="7860" name="Στήλη7839"/>
    <tableColumn id="7861" name="Στήλη7840"/>
    <tableColumn id="7862" name="Στήλη7841"/>
    <tableColumn id="7863" name="Στήλη7842"/>
    <tableColumn id="7864" name="Στήλη7843"/>
    <tableColumn id="7865" name="Στήλη7844"/>
    <tableColumn id="7866" name="Στήλη7845"/>
    <tableColumn id="7867" name="Στήλη7846"/>
    <tableColumn id="7868" name="Στήλη7847"/>
    <tableColumn id="7869" name="Στήλη7848"/>
    <tableColumn id="7870" name="Στήλη7849"/>
    <tableColumn id="7871" name="Στήλη7850"/>
    <tableColumn id="7872" name="Στήλη7851"/>
    <tableColumn id="7873" name="Στήλη7852"/>
    <tableColumn id="7874" name="Στήλη7853"/>
    <tableColumn id="7875" name="Στήλη7854"/>
    <tableColumn id="7876" name="Στήλη7855"/>
    <tableColumn id="7877" name="Στήλη7856"/>
    <tableColumn id="7878" name="Στήλη7857"/>
    <tableColumn id="7879" name="Στήλη7858"/>
    <tableColumn id="7880" name="Στήλη7859"/>
    <tableColumn id="7881" name="Στήλη7860"/>
    <tableColumn id="7882" name="Στήλη7861"/>
    <tableColumn id="7883" name="Στήλη7862"/>
    <tableColumn id="7884" name="Στήλη7863"/>
    <tableColumn id="7885" name="Στήλη7864"/>
    <tableColumn id="7886" name="Στήλη7865"/>
    <tableColumn id="7887" name="Στήλη7866"/>
    <tableColumn id="7888" name="Στήλη7867"/>
    <tableColumn id="7889" name="Στήλη7868"/>
    <tableColumn id="7890" name="Στήλη7869"/>
    <tableColumn id="7891" name="Στήλη7870"/>
    <tableColumn id="7892" name="Στήλη7871"/>
    <tableColumn id="7893" name="Στήλη7872"/>
    <tableColumn id="7894" name="Στήλη7873"/>
    <tableColumn id="7895" name="Στήλη7874"/>
    <tableColumn id="7896" name="Στήλη7875"/>
    <tableColumn id="7897" name="Στήλη7876"/>
    <tableColumn id="7898" name="Στήλη7877"/>
    <tableColumn id="7899" name="Στήλη7878"/>
    <tableColumn id="7900" name="Στήλη7879"/>
    <tableColumn id="7901" name="Στήλη7880"/>
    <tableColumn id="7902" name="Στήλη7881"/>
    <tableColumn id="7903" name="Στήλη7882"/>
    <tableColumn id="7904" name="Στήλη7883"/>
    <tableColumn id="7905" name="Στήλη7884"/>
    <tableColumn id="7906" name="Στήλη7885"/>
    <tableColumn id="7907" name="Στήλη7886"/>
    <tableColumn id="7908" name="Στήλη7887"/>
    <tableColumn id="7909" name="Στήλη7888"/>
    <tableColumn id="7910" name="Στήλη7889"/>
    <tableColumn id="7911" name="Στήλη7890"/>
    <tableColumn id="7912" name="Στήλη7891"/>
    <tableColumn id="7913" name="Στήλη7892"/>
    <tableColumn id="7914" name="Στήλη7893"/>
    <tableColumn id="7915" name="Στήλη7894"/>
    <tableColumn id="7916" name="Στήλη7895"/>
    <tableColumn id="7917" name="Στήλη7896"/>
    <tableColumn id="7918" name="Στήλη7897"/>
    <tableColumn id="7919" name="Στήλη7898"/>
    <tableColumn id="7920" name="Στήλη7899"/>
    <tableColumn id="7921" name="Στήλη7900"/>
    <tableColumn id="7922" name="Στήλη7901"/>
    <tableColumn id="7923" name="Στήλη7902"/>
    <tableColumn id="7924" name="Στήλη7903"/>
    <tableColumn id="7925" name="Στήλη7904"/>
    <tableColumn id="7926" name="Στήλη7905"/>
    <tableColumn id="7927" name="Στήλη7906"/>
    <tableColumn id="7928" name="Στήλη7907"/>
    <tableColumn id="7929" name="Στήλη7908"/>
    <tableColumn id="7930" name="Στήλη7909"/>
    <tableColumn id="7931" name="Στήλη7910"/>
    <tableColumn id="7932" name="Στήλη7911"/>
    <tableColumn id="7933" name="Στήλη7912"/>
    <tableColumn id="7934" name="Στήλη7913"/>
    <tableColumn id="7935" name="Στήλη7914"/>
    <tableColumn id="7936" name="Στήλη7915"/>
    <tableColumn id="7937" name="Στήλη7916"/>
    <tableColumn id="7938" name="Στήλη7917"/>
    <tableColumn id="7939" name="Στήλη7918"/>
    <tableColumn id="7940" name="Στήλη7919"/>
    <tableColumn id="7941" name="Στήλη7920"/>
    <tableColumn id="7942" name="Στήλη7921"/>
    <tableColumn id="7943" name="Στήλη7922"/>
    <tableColumn id="7944" name="Στήλη7923"/>
    <tableColumn id="7945" name="Στήλη7924"/>
    <tableColumn id="7946" name="Στήλη7925"/>
    <tableColumn id="7947" name="Στήλη7926"/>
    <tableColumn id="7948" name="Στήλη7927"/>
    <tableColumn id="7949" name="Στήλη7928"/>
    <tableColumn id="7950" name="Στήλη7929"/>
    <tableColumn id="7951" name="Στήλη7930"/>
    <tableColumn id="7952" name="Στήλη7931"/>
    <tableColumn id="7953" name="Στήλη7932"/>
    <tableColumn id="7954" name="Στήλη7933"/>
    <tableColumn id="7955" name="Στήλη7934"/>
    <tableColumn id="7956" name="Στήλη7935"/>
    <tableColumn id="7957" name="Στήλη7936"/>
    <tableColumn id="7958" name="Στήλη7937"/>
    <tableColumn id="7959" name="Στήλη7938"/>
    <tableColumn id="7960" name="Στήλη7939"/>
    <tableColumn id="7961" name="Στήλη7940"/>
    <tableColumn id="7962" name="Στήλη7941"/>
    <tableColumn id="7963" name="Στήλη7942"/>
    <tableColumn id="7964" name="Στήλη7943"/>
    <tableColumn id="7965" name="Στήλη7944"/>
    <tableColumn id="7966" name="Στήλη7945"/>
    <tableColumn id="7967" name="Στήλη7946"/>
    <tableColumn id="7968" name="Στήλη7947"/>
    <tableColumn id="7969" name="Στήλη7948"/>
    <tableColumn id="7970" name="Στήλη7949"/>
    <tableColumn id="7971" name="Στήλη7950"/>
    <tableColumn id="7972" name="Στήλη7951"/>
    <tableColumn id="7973" name="Στήλη7952"/>
    <tableColumn id="7974" name="Στήλη7953"/>
    <tableColumn id="7975" name="Στήλη7954"/>
    <tableColumn id="7976" name="Στήλη7955"/>
    <tableColumn id="7977" name="Στήλη7956"/>
    <tableColumn id="7978" name="Στήλη7957"/>
    <tableColumn id="7979" name="Στήλη7958"/>
    <tableColumn id="7980" name="Στήλη7959"/>
    <tableColumn id="7981" name="Στήλη7960"/>
    <tableColumn id="7982" name="Στήλη7961"/>
    <tableColumn id="7983" name="Στήλη7962"/>
    <tableColumn id="7984" name="Στήλη7963"/>
    <tableColumn id="7985" name="Στήλη7964"/>
    <tableColumn id="7986" name="Στήλη7965"/>
    <tableColumn id="7987" name="Στήλη7966"/>
    <tableColumn id="7988" name="Στήλη7967"/>
    <tableColumn id="7989" name="Στήλη7968"/>
    <tableColumn id="7990" name="Στήλη7969"/>
    <tableColumn id="7991" name="Στήλη7970"/>
    <tableColumn id="7992" name="Στήλη7971"/>
    <tableColumn id="7993" name="Στήλη7972"/>
    <tableColumn id="7994" name="Στήλη7973"/>
    <tableColumn id="7995" name="Στήλη7974"/>
    <tableColumn id="7996" name="Στήλη7975"/>
    <tableColumn id="7997" name="Στήλη7976"/>
    <tableColumn id="7998" name="Στήλη7977"/>
    <tableColumn id="7999" name="Στήλη7978"/>
    <tableColumn id="8000" name="Στήλη7979"/>
    <tableColumn id="8001" name="Στήλη7980"/>
    <tableColumn id="8002" name="Στήλη7981"/>
    <tableColumn id="8003" name="Στήλη7982"/>
    <tableColumn id="8004" name="Στήλη7983"/>
    <tableColumn id="8005" name="Στήλη7984"/>
    <tableColumn id="8006" name="Στήλη7985"/>
    <tableColumn id="8007" name="Στήλη7986"/>
    <tableColumn id="8008" name="Στήλη7987"/>
    <tableColumn id="8009" name="Στήλη7988"/>
    <tableColumn id="8010" name="Στήλη7989"/>
    <tableColumn id="8011" name="Στήλη7990"/>
    <tableColumn id="8012" name="Στήλη7991"/>
    <tableColumn id="8013" name="Στήλη7992"/>
    <tableColumn id="8014" name="Στήλη7993"/>
    <tableColumn id="8015" name="Στήλη7994"/>
    <tableColumn id="8016" name="Στήλη7995"/>
    <tableColumn id="8017" name="Στήλη7996"/>
    <tableColumn id="8018" name="Στήλη7997"/>
    <tableColumn id="8019" name="Στήλη7998"/>
    <tableColumn id="8020" name="Στήλη7999"/>
    <tableColumn id="8021" name="Στήλη8000"/>
    <tableColumn id="8022" name="Στήλη8001"/>
    <tableColumn id="8023" name="Στήλη8002"/>
    <tableColumn id="8024" name="Στήλη8003"/>
    <tableColumn id="8025" name="Στήλη8004"/>
    <tableColumn id="8026" name="Στήλη8005"/>
    <tableColumn id="8027" name="Στήλη8006"/>
    <tableColumn id="8028" name="Στήλη8007"/>
    <tableColumn id="8029" name="Στήλη8008"/>
    <tableColumn id="8030" name="Στήλη8009"/>
    <tableColumn id="8031" name="Στήλη8010"/>
    <tableColumn id="8032" name="Στήλη8011"/>
    <tableColumn id="8033" name="Στήλη8012"/>
    <tableColumn id="8034" name="Στήλη8013"/>
    <tableColumn id="8035" name="Στήλη8014"/>
    <tableColumn id="8036" name="Στήλη8015"/>
    <tableColumn id="8037" name="Στήλη8016"/>
    <tableColumn id="8038" name="Στήλη8017"/>
    <tableColumn id="8039" name="Στήλη8018"/>
    <tableColumn id="8040" name="Στήλη8019"/>
    <tableColumn id="8041" name="Στήλη8020"/>
    <tableColumn id="8042" name="Στήλη8021"/>
    <tableColumn id="8043" name="Στήλη8022"/>
    <tableColumn id="8044" name="Στήλη8023"/>
    <tableColumn id="8045" name="Στήλη8024"/>
    <tableColumn id="8046" name="Στήλη8025"/>
    <tableColumn id="8047" name="Στήλη8026"/>
    <tableColumn id="8048" name="Στήλη8027"/>
    <tableColumn id="8049" name="Στήλη8028"/>
    <tableColumn id="8050" name="Στήλη8029"/>
    <tableColumn id="8051" name="Στήλη8030"/>
    <tableColumn id="8052" name="Στήλη8031"/>
    <tableColumn id="8053" name="Στήλη8032"/>
    <tableColumn id="8054" name="Στήλη8033"/>
    <tableColumn id="8055" name="Στήλη8034"/>
    <tableColumn id="8056" name="Στήλη8035"/>
    <tableColumn id="8057" name="Στήλη8036"/>
    <tableColumn id="8058" name="Στήλη8037"/>
    <tableColumn id="8059" name="Στήλη8038"/>
    <tableColumn id="8060" name="Στήλη8039"/>
    <tableColumn id="8061" name="Στήλη8040"/>
    <tableColumn id="8062" name="Στήλη8041"/>
    <tableColumn id="8063" name="Στήλη8042"/>
    <tableColumn id="8064" name="Στήλη8043"/>
    <tableColumn id="8065" name="Στήλη8044"/>
    <tableColumn id="8066" name="Στήλη8045"/>
    <tableColumn id="8067" name="Στήλη8046"/>
    <tableColumn id="8068" name="Στήλη8047"/>
    <tableColumn id="8069" name="Στήλη8048"/>
    <tableColumn id="8070" name="Στήλη8049"/>
    <tableColumn id="8071" name="Στήλη8050"/>
    <tableColumn id="8072" name="Στήλη8051"/>
    <tableColumn id="8073" name="Στήλη8052"/>
    <tableColumn id="8074" name="Στήλη8053"/>
    <tableColumn id="8075" name="Στήλη8054"/>
    <tableColumn id="8076" name="Στήλη8055"/>
    <tableColumn id="8077" name="Στήλη8056"/>
    <tableColumn id="8078" name="Στήλη8057"/>
    <tableColumn id="8079" name="Στήλη8058"/>
    <tableColumn id="8080" name="Στήλη8059"/>
    <tableColumn id="8081" name="Στήλη8060"/>
    <tableColumn id="8082" name="Στήλη8061"/>
    <tableColumn id="8083" name="Στήλη8062"/>
    <tableColumn id="8084" name="Στήλη8063"/>
    <tableColumn id="8085" name="Στήλη8064"/>
    <tableColumn id="8086" name="Στήλη8065"/>
    <tableColumn id="8087" name="Στήλη8066"/>
    <tableColumn id="8088" name="Στήλη8067"/>
    <tableColumn id="8089" name="Στήλη8068"/>
    <tableColumn id="8090" name="Στήλη8069"/>
    <tableColumn id="8091" name="Στήλη8070"/>
    <tableColumn id="8092" name="Στήλη8071"/>
    <tableColumn id="8093" name="Στήλη8072"/>
    <tableColumn id="8094" name="Στήλη8073"/>
    <tableColumn id="8095" name="Στήλη8074"/>
    <tableColumn id="8096" name="Στήλη8075"/>
    <tableColumn id="8097" name="Στήλη8076"/>
    <tableColumn id="8098" name="Στήλη8077"/>
    <tableColumn id="8099" name="Στήλη8078"/>
    <tableColumn id="8100" name="Στήλη8079"/>
    <tableColumn id="8101" name="Στήλη8080"/>
    <tableColumn id="8102" name="Στήλη8081"/>
    <tableColumn id="8103" name="Στήλη8082"/>
    <tableColumn id="8104" name="Στήλη8083"/>
    <tableColumn id="8105" name="Στήλη8084"/>
    <tableColumn id="8106" name="Στήλη8085"/>
    <tableColumn id="8107" name="Στήλη8086"/>
    <tableColumn id="8108" name="Στήλη8087"/>
    <tableColumn id="8109" name="Στήλη8088"/>
    <tableColumn id="8110" name="Στήλη8089"/>
    <tableColumn id="8111" name="Στήλη8090"/>
    <tableColumn id="8112" name="Στήλη8091"/>
    <tableColumn id="8113" name="Στήλη8092"/>
    <tableColumn id="8114" name="Στήλη8093"/>
    <tableColumn id="8115" name="Στήλη8094"/>
    <tableColumn id="8116" name="Στήλη8095"/>
    <tableColumn id="8117" name="Στήλη8096"/>
    <tableColumn id="8118" name="Στήλη8097"/>
    <tableColumn id="8119" name="Στήλη8098"/>
    <tableColumn id="8120" name="Στήλη8099"/>
    <tableColumn id="8121" name="Στήλη8100"/>
    <tableColumn id="8122" name="Στήλη8101"/>
    <tableColumn id="8123" name="Στήλη8102"/>
    <tableColumn id="8124" name="Στήλη8103"/>
    <tableColumn id="8125" name="Στήλη8104"/>
    <tableColumn id="8126" name="Στήλη8105"/>
    <tableColumn id="8127" name="Στήλη8106"/>
    <tableColumn id="8128" name="Στήλη8107"/>
    <tableColumn id="8129" name="Στήλη8108"/>
    <tableColumn id="8130" name="Στήλη8109"/>
    <tableColumn id="8131" name="Στήλη8110"/>
    <tableColumn id="8132" name="Στήλη8111"/>
    <tableColumn id="8133" name="Στήλη8112"/>
    <tableColumn id="8134" name="Στήλη8113"/>
    <tableColumn id="8135" name="Στήλη8114"/>
    <tableColumn id="8136" name="Στήλη8115"/>
    <tableColumn id="8137" name="Στήλη8116"/>
    <tableColumn id="8138" name="Στήλη8117"/>
    <tableColumn id="8139" name="Στήλη8118"/>
    <tableColumn id="8140" name="Στήλη8119"/>
    <tableColumn id="8141" name="Στήλη8120"/>
    <tableColumn id="8142" name="Στήλη8121"/>
    <tableColumn id="8143" name="Στήλη8122"/>
    <tableColumn id="8144" name="Στήλη8123"/>
    <tableColumn id="8145" name="Στήλη8124"/>
    <tableColumn id="8146" name="Στήλη8125"/>
    <tableColumn id="8147" name="Στήλη8126"/>
    <tableColumn id="8148" name="Στήλη8127"/>
    <tableColumn id="8149" name="Στήλη8128"/>
    <tableColumn id="8150" name="Στήλη8129"/>
    <tableColumn id="8151" name="Στήλη8130"/>
    <tableColumn id="8152" name="Στήλη8131"/>
    <tableColumn id="8153" name="Στήλη8132"/>
    <tableColumn id="8154" name="Στήλη8133"/>
    <tableColumn id="8155" name="Στήλη8134"/>
    <tableColumn id="8156" name="Στήλη8135"/>
    <tableColumn id="8157" name="Στήλη8136"/>
    <tableColumn id="8158" name="Στήλη8137"/>
    <tableColumn id="8159" name="Στήλη8138"/>
    <tableColumn id="8160" name="Στήλη8139"/>
    <tableColumn id="8161" name="Στήλη8140"/>
    <tableColumn id="8162" name="Στήλη8141"/>
    <tableColumn id="8163" name="Στήλη8142"/>
    <tableColumn id="8164" name="Στήλη8143"/>
    <tableColumn id="8165" name="Στήλη8144"/>
    <tableColumn id="8166" name="Στήλη8145"/>
    <tableColumn id="8167" name="Στήλη8146"/>
    <tableColumn id="8168" name="Στήλη8147"/>
    <tableColumn id="8169" name="Στήλη8148"/>
    <tableColumn id="8170" name="Στήλη8149"/>
    <tableColumn id="8171" name="Στήλη8150"/>
    <tableColumn id="8172" name="Στήλη8151"/>
    <tableColumn id="8173" name="Στήλη8152"/>
    <tableColumn id="8174" name="Στήλη8153"/>
    <tableColumn id="8175" name="Στήλη8154"/>
    <tableColumn id="8176" name="Στήλη8155"/>
    <tableColumn id="8177" name="Στήλη8156"/>
    <tableColumn id="8178" name="Στήλη8157"/>
    <tableColumn id="8179" name="Στήλη8158"/>
    <tableColumn id="8180" name="Στήλη8159"/>
    <tableColumn id="8181" name="Στήλη8160"/>
    <tableColumn id="8182" name="Στήλη8161"/>
    <tableColumn id="8183" name="Στήλη8162"/>
    <tableColumn id="8184" name="Στήλη8163"/>
    <tableColumn id="8185" name="Στήλη8164"/>
    <tableColumn id="8186" name="Στήλη8165"/>
    <tableColumn id="8187" name="Στήλη8166"/>
    <tableColumn id="8188" name="Στήλη8167"/>
    <tableColumn id="8189" name="Στήλη8168"/>
    <tableColumn id="8190" name="Στήλη8169"/>
    <tableColumn id="8191" name="Στήλη8170"/>
    <tableColumn id="8192" name="Στήλη8171"/>
    <tableColumn id="8193" name="Στήλη8172"/>
    <tableColumn id="8194" name="Στήλη8173"/>
    <tableColumn id="8195" name="Στήλη8174"/>
    <tableColumn id="8196" name="Στήλη8175"/>
    <tableColumn id="8197" name="Στήλη8176"/>
    <tableColumn id="8198" name="Στήλη8177"/>
    <tableColumn id="8199" name="Στήλη8178"/>
    <tableColumn id="8200" name="Στήλη8179"/>
    <tableColumn id="8201" name="Στήλη8180"/>
    <tableColumn id="8202" name="Στήλη8181"/>
    <tableColumn id="8203" name="Στήλη8182"/>
    <tableColumn id="8204" name="Στήλη8183"/>
    <tableColumn id="8205" name="Στήλη8184"/>
    <tableColumn id="8206" name="Στήλη8185"/>
    <tableColumn id="8207" name="Στήλη8186"/>
    <tableColumn id="8208" name="Στήλη8187"/>
    <tableColumn id="8209" name="Στήλη8188"/>
    <tableColumn id="8210" name="Στήλη8189"/>
    <tableColumn id="8211" name="Στήλη8190"/>
    <tableColumn id="8212" name="Στήλη8191"/>
    <tableColumn id="8213" name="Στήλη8192"/>
    <tableColumn id="8214" name="Στήλη8193"/>
    <tableColumn id="8215" name="Στήλη8194"/>
    <tableColumn id="8216" name="Στήλη8195"/>
    <tableColumn id="8217" name="Στήλη8196"/>
    <tableColumn id="8218" name="Στήλη8197"/>
    <tableColumn id="8219" name="Στήλη8198"/>
    <tableColumn id="8220" name="Στήλη8199"/>
    <tableColumn id="8221" name="Στήλη8200"/>
    <tableColumn id="8222" name="Στήλη8201"/>
    <tableColumn id="8223" name="Στήλη8202"/>
    <tableColumn id="8224" name="Στήλη8203"/>
    <tableColumn id="8225" name="Στήλη8204"/>
    <tableColumn id="8226" name="Στήλη8205"/>
    <tableColumn id="8227" name="Στήλη8206"/>
    <tableColumn id="8228" name="Στήλη8207"/>
    <tableColumn id="8229" name="Στήλη8208"/>
    <tableColumn id="8230" name="Στήλη8209"/>
    <tableColumn id="8231" name="Στήλη8210"/>
    <tableColumn id="8232" name="Στήλη8211"/>
    <tableColumn id="8233" name="Στήλη8212"/>
    <tableColumn id="8234" name="Στήλη8213"/>
    <tableColumn id="8235" name="Στήλη8214"/>
    <tableColumn id="8236" name="Στήλη8215"/>
    <tableColumn id="8237" name="Στήλη8216"/>
    <tableColumn id="8238" name="Στήλη8217"/>
    <tableColumn id="8239" name="Στήλη8218"/>
    <tableColumn id="8240" name="Στήλη8219"/>
    <tableColumn id="8241" name="Στήλη8220"/>
    <tableColumn id="8242" name="Στήλη8221"/>
    <tableColumn id="8243" name="Στήλη8222"/>
    <tableColumn id="8244" name="Στήλη8223"/>
    <tableColumn id="8245" name="Στήλη8224"/>
    <tableColumn id="8246" name="Στήλη8225"/>
    <tableColumn id="8247" name="Στήλη8226"/>
    <tableColumn id="8248" name="Στήλη8227"/>
    <tableColumn id="8249" name="Στήλη8228"/>
    <tableColumn id="8250" name="Στήλη8229"/>
    <tableColumn id="8251" name="Στήλη8230"/>
    <tableColumn id="8252" name="Στήλη8231"/>
    <tableColumn id="8253" name="Στήλη8232"/>
    <tableColumn id="8254" name="Στήλη8233"/>
    <tableColumn id="8255" name="Στήλη8234"/>
    <tableColumn id="8256" name="Στήλη8235"/>
    <tableColumn id="8257" name="Στήλη8236"/>
    <tableColumn id="8258" name="Στήλη8237"/>
    <tableColumn id="8259" name="Στήλη8238"/>
    <tableColumn id="8260" name="Στήλη8239"/>
    <tableColumn id="8261" name="Στήλη8240"/>
    <tableColumn id="8262" name="Στήλη8241"/>
    <tableColumn id="8263" name="Στήλη8242"/>
    <tableColumn id="8264" name="Στήλη8243"/>
    <tableColumn id="8265" name="Στήλη8244"/>
    <tableColumn id="8266" name="Στήλη8245"/>
    <tableColumn id="8267" name="Στήλη8246"/>
    <tableColumn id="8268" name="Στήλη8247"/>
    <tableColumn id="8269" name="Στήλη8248"/>
    <tableColumn id="8270" name="Στήλη8249"/>
    <tableColumn id="8271" name="Στήλη8250"/>
    <tableColumn id="8272" name="Στήλη8251"/>
    <tableColumn id="8273" name="Στήλη8252"/>
    <tableColumn id="8274" name="Στήλη8253"/>
    <tableColumn id="8275" name="Στήλη8254"/>
    <tableColumn id="8276" name="Στήλη8255"/>
    <tableColumn id="8277" name="Στήλη8256"/>
    <tableColumn id="8278" name="Στήλη8257"/>
    <tableColumn id="8279" name="Στήλη8258"/>
    <tableColumn id="8280" name="Στήλη8259"/>
    <tableColumn id="8281" name="Στήλη8260"/>
    <tableColumn id="8282" name="Στήλη8261"/>
    <tableColumn id="8283" name="Στήλη8262"/>
    <tableColumn id="8284" name="Στήλη8263"/>
    <tableColumn id="8285" name="Στήλη8264"/>
    <tableColumn id="8286" name="Στήλη8265"/>
    <tableColumn id="8287" name="Στήλη8266"/>
    <tableColumn id="8288" name="Στήλη8267"/>
    <tableColumn id="8289" name="Στήλη8268"/>
    <tableColumn id="8290" name="Στήλη8269"/>
    <tableColumn id="8291" name="Στήλη8270"/>
    <tableColumn id="8292" name="Στήλη8271"/>
    <tableColumn id="8293" name="Στήλη8272"/>
    <tableColumn id="8294" name="Στήλη8273"/>
    <tableColumn id="8295" name="Στήλη8274"/>
    <tableColumn id="8296" name="Στήλη8275"/>
    <tableColumn id="8297" name="Στήλη8276"/>
    <tableColumn id="8298" name="Στήλη8277"/>
    <tableColumn id="8299" name="Στήλη8278"/>
    <tableColumn id="8300" name="Στήλη8279"/>
    <tableColumn id="8301" name="Στήλη8280"/>
    <tableColumn id="8302" name="Στήλη8281"/>
    <tableColumn id="8303" name="Στήλη8282"/>
    <tableColumn id="8304" name="Στήλη8283"/>
    <tableColumn id="8305" name="Στήλη8284"/>
    <tableColumn id="8306" name="Στήλη8285"/>
    <tableColumn id="8307" name="Στήλη8286"/>
    <tableColumn id="8308" name="Στήλη8287"/>
    <tableColumn id="8309" name="Στήλη8288"/>
    <tableColumn id="8310" name="Στήλη8289"/>
    <tableColumn id="8311" name="Στήλη8290"/>
    <tableColumn id="8312" name="Στήλη8291"/>
    <tableColumn id="8313" name="Στήλη8292"/>
    <tableColumn id="8314" name="Στήλη8293"/>
    <tableColumn id="8315" name="Στήλη8294"/>
    <tableColumn id="8316" name="Στήλη8295"/>
    <tableColumn id="8317" name="Στήλη8296"/>
    <tableColumn id="8318" name="Στήλη8297"/>
    <tableColumn id="8319" name="Στήλη8298"/>
    <tableColumn id="8320" name="Στήλη8299"/>
    <tableColumn id="8321" name="Στήλη8300"/>
    <tableColumn id="8322" name="Στήλη8301"/>
    <tableColumn id="8323" name="Στήλη8302"/>
    <tableColumn id="8324" name="Στήλη8303"/>
    <tableColumn id="8325" name="Στήλη8304"/>
    <tableColumn id="8326" name="Στήλη8305"/>
    <tableColumn id="8327" name="Στήλη8306"/>
    <tableColumn id="8328" name="Στήλη8307"/>
    <tableColumn id="8329" name="Στήλη8308"/>
    <tableColumn id="8330" name="Στήλη8309"/>
    <tableColumn id="8331" name="Στήλη8310"/>
    <tableColumn id="8332" name="Στήλη8311"/>
    <tableColumn id="8333" name="Στήλη8312"/>
    <tableColumn id="8334" name="Στήλη8313"/>
    <tableColumn id="8335" name="Στήλη8314"/>
    <tableColumn id="8336" name="Στήλη8315"/>
    <tableColumn id="8337" name="Στήλη8316"/>
    <tableColumn id="8338" name="Στήλη8317"/>
    <tableColumn id="8339" name="Στήλη8318"/>
    <tableColumn id="8340" name="Στήλη8319"/>
    <tableColumn id="8341" name="Στήλη8320"/>
    <tableColumn id="8342" name="Στήλη8321"/>
    <tableColumn id="8343" name="Στήλη8322"/>
    <tableColumn id="8344" name="Στήλη8323"/>
    <tableColumn id="8345" name="Στήλη8324"/>
    <tableColumn id="8346" name="Στήλη8325"/>
    <tableColumn id="8347" name="Στήλη8326"/>
    <tableColumn id="8348" name="Στήλη8327"/>
    <tableColumn id="8349" name="Στήλη8328"/>
    <tableColumn id="8350" name="Στήλη8329"/>
    <tableColumn id="8351" name="Στήλη8330"/>
    <tableColumn id="8352" name="Στήλη8331"/>
    <tableColumn id="8353" name="Στήλη8332"/>
    <tableColumn id="8354" name="Στήλη8333"/>
    <tableColumn id="8355" name="Στήλη8334"/>
    <tableColumn id="8356" name="Στήλη8335"/>
    <tableColumn id="8357" name="Στήλη8336"/>
    <tableColumn id="8358" name="Στήλη8337"/>
    <tableColumn id="8359" name="Στήλη8338"/>
    <tableColumn id="8360" name="Στήλη8339"/>
    <tableColumn id="8361" name="Στήλη8340"/>
    <tableColumn id="8362" name="Στήλη8341"/>
    <tableColumn id="8363" name="Στήλη8342"/>
    <tableColumn id="8364" name="Στήλη8343"/>
    <tableColumn id="8365" name="Στήλη8344"/>
    <tableColumn id="8366" name="Στήλη8345"/>
    <tableColumn id="8367" name="Στήλη8346"/>
    <tableColumn id="8368" name="Στήλη8347"/>
    <tableColumn id="8369" name="Στήλη8348"/>
    <tableColumn id="8370" name="Στήλη8349"/>
    <tableColumn id="8371" name="Στήλη8350"/>
    <tableColumn id="8372" name="Στήλη8351"/>
    <tableColumn id="8373" name="Στήλη8352"/>
    <tableColumn id="8374" name="Στήλη8353"/>
    <tableColumn id="8375" name="Στήλη8354"/>
    <tableColumn id="8376" name="Στήλη8355"/>
    <tableColumn id="8377" name="Στήλη8356"/>
    <tableColumn id="8378" name="Στήλη8357"/>
    <tableColumn id="8379" name="Στήλη8358"/>
    <tableColumn id="8380" name="Στήλη8359"/>
    <tableColumn id="8381" name="Στήλη8360"/>
    <tableColumn id="8382" name="Στήλη8361"/>
    <tableColumn id="8383" name="Στήλη8362"/>
    <tableColumn id="8384" name="Στήλη8363"/>
    <tableColumn id="8385" name="Στήλη8364"/>
    <tableColumn id="8386" name="Στήλη8365"/>
    <tableColumn id="8387" name="Στήλη8366"/>
    <tableColumn id="8388" name="Στήλη8367"/>
    <tableColumn id="8389" name="Στήλη8368"/>
    <tableColumn id="8390" name="Στήλη8369"/>
    <tableColumn id="8391" name="Στήλη8370"/>
    <tableColumn id="8392" name="Στήλη8371"/>
    <tableColumn id="8393" name="Στήλη8372"/>
    <tableColumn id="8394" name="Στήλη8373"/>
    <tableColumn id="8395" name="Στήλη8374"/>
    <tableColumn id="8396" name="Στήλη8375"/>
    <tableColumn id="8397" name="Στήλη8376"/>
    <tableColumn id="8398" name="Στήλη8377"/>
    <tableColumn id="8399" name="Στήλη8378"/>
    <tableColumn id="8400" name="Στήλη8379"/>
    <tableColumn id="8401" name="Στήλη8380"/>
    <tableColumn id="8402" name="Στήλη8381"/>
    <tableColumn id="8403" name="Στήλη8382"/>
    <tableColumn id="8404" name="Στήλη8383"/>
    <tableColumn id="8405" name="Στήλη8384"/>
    <tableColumn id="8406" name="Στήλη8385"/>
    <tableColumn id="8407" name="Στήλη8386"/>
    <tableColumn id="8408" name="Στήλη8387"/>
    <tableColumn id="8409" name="Στήλη8388"/>
    <tableColumn id="8410" name="Στήλη8389"/>
    <tableColumn id="8411" name="Στήλη8390"/>
    <tableColumn id="8412" name="Στήλη8391"/>
    <tableColumn id="8413" name="Στήλη8392"/>
    <tableColumn id="8414" name="Στήλη8393"/>
    <tableColumn id="8415" name="Στήλη8394"/>
    <tableColumn id="8416" name="Στήλη8395"/>
    <tableColumn id="8417" name="Στήλη8396"/>
    <tableColumn id="8418" name="Στήλη8397"/>
    <tableColumn id="8419" name="Στήλη8398"/>
    <tableColumn id="8420" name="Στήλη8399"/>
    <tableColumn id="8421" name="Στήλη8400"/>
    <tableColumn id="8422" name="Στήλη8401"/>
    <tableColumn id="8423" name="Στήλη8402"/>
    <tableColumn id="8424" name="Στήλη8403"/>
    <tableColumn id="8425" name="Στήλη8404"/>
    <tableColumn id="8426" name="Στήλη8405"/>
    <tableColumn id="8427" name="Στήλη8406"/>
    <tableColumn id="8428" name="Στήλη8407"/>
    <tableColumn id="8429" name="Στήλη8408"/>
    <tableColumn id="8430" name="Στήλη8409"/>
    <tableColumn id="8431" name="Στήλη8410"/>
    <tableColumn id="8432" name="Στήλη8411"/>
    <tableColumn id="8433" name="Στήλη8412"/>
    <tableColumn id="8434" name="Στήλη8413"/>
    <tableColumn id="8435" name="Στήλη8414"/>
    <tableColumn id="8436" name="Στήλη8415"/>
    <tableColumn id="8437" name="Στήλη8416"/>
    <tableColumn id="8438" name="Στήλη8417"/>
    <tableColumn id="8439" name="Στήλη8418"/>
    <tableColumn id="8440" name="Στήλη8419"/>
    <tableColumn id="8441" name="Στήλη8420"/>
    <tableColumn id="8442" name="Στήλη8421"/>
    <tableColumn id="8443" name="Στήλη8422"/>
    <tableColumn id="8444" name="Στήλη8423"/>
    <tableColumn id="8445" name="Στήλη8424"/>
    <tableColumn id="8446" name="Στήλη8425"/>
    <tableColumn id="8447" name="Στήλη8426"/>
    <tableColumn id="8448" name="Στήλη8427"/>
    <tableColumn id="8449" name="Στήλη8428"/>
    <tableColumn id="8450" name="Στήλη8429"/>
    <tableColumn id="8451" name="Στήλη8430"/>
    <tableColumn id="8452" name="Στήλη8431"/>
    <tableColumn id="8453" name="Στήλη8432"/>
    <tableColumn id="8454" name="Στήλη8433"/>
    <tableColumn id="8455" name="Στήλη8434"/>
    <tableColumn id="8456" name="Στήλη8435"/>
    <tableColumn id="8457" name="Στήλη8436"/>
    <tableColumn id="8458" name="Στήλη8437"/>
    <tableColumn id="8459" name="Στήλη8438"/>
    <tableColumn id="8460" name="Στήλη8439"/>
    <tableColumn id="8461" name="Στήλη8440"/>
    <tableColumn id="8462" name="Στήλη8441"/>
    <tableColumn id="8463" name="Στήλη8442"/>
    <tableColumn id="8464" name="Στήλη8443"/>
    <tableColumn id="8465" name="Στήλη8444"/>
    <tableColumn id="8466" name="Στήλη8445"/>
    <tableColumn id="8467" name="Στήλη8446"/>
    <tableColumn id="8468" name="Στήλη8447"/>
    <tableColumn id="8469" name="Στήλη8448"/>
    <tableColumn id="8470" name="Στήλη8449"/>
    <tableColumn id="8471" name="Στήλη8450"/>
    <tableColumn id="8472" name="Στήλη8451"/>
    <tableColumn id="8473" name="Στήλη8452"/>
    <tableColumn id="8474" name="Στήλη8453"/>
    <tableColumn id="8475" name="Στήλη8454"/>
    <tableColumn id="8476" name="Στήλη8455"/>
    <tableColumn id="8477" name="Στήλη8456"/>
    <tableColumn id="8478" name="Στήλη8457"/>
    <tableColumn id="8479" name="Στήλη8458"/>
    <tableColumn id="8480" name="Στήλη8459"/>
    <tableColumn id="8481" name="Στήλη8460"/>
    <tableColumn id="8482" name="Στήλη8461"/>
    <tableColumn id="8483" name="Στήλη8462"/>
    <tableColumn id="8484" name="Στήλη8463"/>
    <tableColumn id="8485" name="Στήλη8464"/>
    <tableColumn id="8486" name="Στήλη8465"/>
    <tableColumn id="8487" name="Στήλη8466"/>
    <tableColumn id="8488" name="Στήλη8467"/>
    <tableColumn id="8489" name="Στήλη8468"/>
    <tableColumn id="8490" name="Στήλη8469"/>
    <tableColumn id="8491" name="Στήλη8470"/>
    <tableColumn id="8492" name="Στήλη8471"/>
    <tableColumn id="8493" name="Στήλη8472"/>
    <tableColumn id="8494" name="Στήλη8473"/>
    <tableColumn id="8495" name="Στήλη8474"/>
    <tableColumn id="8496" name="Στήλη8475"/>
    <tableColumn id="8497" name="Στήλη8476"/>
    <tableColumn id="8498" name="Στήλη8477"/>
    <tableColumn id="8499" name="Στήλη8478"/>
    <tableColumn id="8500" name="Στήλη8479"/>
    <tableColumn id="8501" name="Στήλη8480"/>
    <tableColumn id="8502" name="Στήλη8481"/>
    <tableColumn id="8503" name="Στήλη8482"/>
    <tableColumn id="8504" name="Στήλη8483"/>
    <tableColumn id="8505" name="Στήλη8484"/>
    <tableColumn id="8506" name="Στήλη8485"/>
    <tableColumn id="8507" name="Στήλη8486"/>
    <tableColumn id="8508" name="Στήλη8487"/>
    <tableColumn id="8509" name="Στήλη8488"/>
    <tableColumn id="8510" name="Στήλη8489"/>
    <tableColumn id="8511" name="Στήλη8490"/>
    <tableColumn id="8512" name="Στήλη8491"/>
    <tableColumn id="8513" name="Στήλη8492"/>
    <tableColumn id="8514" name="Στήλη8493"/>
    <tableColumn id="8515" name="Στήλη8494"/>
    <tableColumn id="8516" name="Στήλη8495"/>
    <tableColumn id="8517" name="Στήλη8496"/>
    <tableColumn id="8518" name="Στήλη8497"/>
    <tableColumn id="8519" name="Στήλη8498"/>
    <tableColumn id="8520" name="Στήλη8499"/>
    <tableColumn id="8521" name="Στήλη8500"/>
    <tableColumn id="8522" name="Στήλη8501"/>
    <tableColumn id="8523" name="Στήλη8502"/>
    <tableColumn id="8524" name="Στήλη8503"/>
    <tableColumn id="8525" name="Στήλη8504"/>
    <tableColumn id="8526" name="Στήλη8505"/>
    <tableColumn id="8527" name="Στήλη8506"/>
    <tableColumn id="8528" name="Στήλη8507"/>
    <tableColumn id="8529" name="Στήλη8508"/>
    <tableColumn id="8530" name="Στήλη8509"/>
    <tableColumn id="8531" name="Στήλη8510"/>
    <tableColumn id="8532" name="Στήλη8511"/>
    <tableColumn id="8533" name="Στήλη8512"/>
    <tableColumn id="8534" name="Στήλη8513"/>
    <tableColumn id="8535" name="Στήλη8514"/>
    <tableColumn id="8536" name="Στήλη8515"/>
    <tableColumn id="8537" name="Στήλη8516"/>
    <tableColumn id="8538" name="Στήλη8517"/>
    <tableColumn id="8539" name="Στήλη8518"/>
    <tableColumn id="8540" name="Στήλη8519"/>
    <tableColumn id="8541" name="Στήλη8520"/>
    <tableColumn id="8542" name="Στήλη8521"/>
    <tableColumn id="8543" name="Στήλη8522"/>
    <tableColumn id="8544" name="Στήλη8523"/>
    <tableColumn id="8545" name="Στήλη8524"/>
    <tableColumn id="8546" name="Στήλη8525"/>
    <tableColumn id="8547" name="Στήλη8526"/>
    <tableColumn id="8548" name="Στήλη8527"/>
    <tableColumn id="8549" name="Στήλη8528"/>
    <tableColumn id="8550" name="Στήλη8529"/>
    <tableColumn id="8551" name="Στήλη8530"/>
    <tableColumn id="8552" name="Στήλη8531"/>
    <tableColumn id="8553" name="Στήλη8532"/>
    <tableColumn id="8554" name="Στήλη8533"/>
    <tableColumn id="8555" name="Στήλη8534"/>
    <tableColumn id="8556" name="Στήλη8535"/>
    <tableColumn id="8557" name="Στήλη8536"/>
    <tableColumn id="8558" name="Στήλη8537"/>
    <tableColumn id="8559" name="Στήλη8538"/>
    <tableColumn id="8560" name="Στήλη8539"/>
    <tableColumn id="8561" name="Στήλη8540"/>
    <tableColumn id="8562" name="Στήλη8541"/>
    <tableColumn id="8563" name="Στήλη8542"/>
    <tableColumn id="8564" name="Στήλη8543"/>
    <tableColumn id="8565" name="Στήλη8544"/>
    <tableColumn id="8566" name="Στήλη8545"/>
    <tableColumn id="8567" name="Στήλη8546"/>
    <tableColumn id="8568" name="Στήλη8547"/>
    <tableColumn id="8569" name="Στήλη8548"/>
    <tableColumn id="8570" name="Στήλη8549"/>
    <tableColumn id="8571" name="Στήλη8550"/>
    <tableColumn id="8572" name="Στήλη8551"/>
    <tableColumn id="8573" name="Στήλη8552"/>
    <tableColumn id="8574" name="Στήλη8553"/>
    <tableColumn id="8575" name="Στήλη8554"/>
    <tableColumn id="8576" name="Στήλη8555"/>
    <tableColumn id="8577" name="Στήλη8556"/>
    <tableColumn id="8578" name="Στήλη8557"/>
    <tableColumn id="8579" name="Στήλη8558"/>
    <tableColumn id="8580" name="Στήλη8559"/>
    <tableColumn id="8581" name="Στήλη8560"/>
    <tableColumn id="8582" name="Στήλη8561"/>
    <tableColumn id="8583" name="Στήλη8562"/>
    <tableColumn id="8584" name="Στήλη8563"/>
    <tableColumn id="8585" name="Στήλη8564"/>
    <tableColumn id="8586" name="Στήλη8565"/>
    <tableColumn id="8587" name="Στήλη8566"/>
    <tableColumn id="8588" name="Στήλη8567"/>
    <tableColumn id="8589" name="Στήλη8568"/>
    <tableColumn id="8590" name="Στήλη8569"/>
    <tableColumn id="8591" name="Στήλη8570"/>
    <tableColumn id="8592" name="Στήλη8571"/>
    <tableColumn id="8593" name="Στήλη8572"/>
    <tableColumn id="8594" name="Στήλη8573"/>
    <tableColumn id="8595" name="Στήλη8574"/>
    <tableColumn id="8596" name="Στήλη8575"/>
    <tableColumn id="8597" name="Στήλη8576"/>
    <tableColumn id="8598" name="Στήλη8577"/>
    <tableColumn id="8599" name="Στήλη8578"/>
    <tableColumn id="8600" name="Στήλη8579"/>
    <tableColumn id="8601" name="Στήλη8580"/>
    <tableColumn id="8602" name="Στήλη8581"/>
    <tableColumn id="8603" name="Στήλη8582"/>
    <tableColumn id="8604" name="Στήλη8583"/>
    <tableColumn id="8605" name="Στήλη8584"/>
    <tableColumn id="8606" name="Στήλη8585"/>
    <tableColumn id="8607" name="Στήλη8586"/>
    <tableColumn id="8608" name="Στήλη8587"/>
    <tableColumn id="8609" name="Στήλη8588"/>
    <tableColumn id="8610" name="Στήλη8589"/>
    <tableColumn id="8611" name="Στήλη8590"/>
    <tableColumn id="8612" name="Στήλη8591"/>
    <tableColumn id="8613" name="Στήλη8592"/>
    <tableColumn id="8614" name="Στήλη8593"/>
    <tableColumn id="8615" name="Στήλη8594"/>
    <tableColumn id="8616" name="Στήλη8595"/>
    <tableColumn id="8617" name="Στήλη8596"/>
    <tableColumn id="8618" name="Στήλη8597"/>
    <tableColumn id="8619" name="Στήλη8598"/>
    <tableColumn id="8620" name="Στήλη8599"/>
    <tableColumn id="8621" name="Στήλη8600"/>
    <tableColumn id="8622" name="Στήλη8601"/>
    <tableColumn id="8623" name="Στήλη8602"/>
    <tableColumn id="8624" name="Στήλη8603"/>
    <tableColumn id="8625" name="Στήλη8604"/>
    <tableColumn id="8626" name="Στήλη8605"/>
    <tableColumn id="8627" name="Στήλη8606"/>
    <tableColumn id="8628" name="Στήλη8607"/>
    <tableColumn id="8629" name="Στήλη8608"/>
    <tableColumn id="8630" name="Στήλη8609"/>
    <tableColumn id="8631" name="Στήλη8610"/>
    <tableColumn id="8632" name="Στήλη8611"/>
    <tableColumn id="8633" name="Στήλη8612"/>
    <tableColumn id="8634" name="Στήλη8613"/>
    <tableColumn id="8635" name="Στήλη8614"/>
    <tableColumn id="8636" name="Στήλη8615"/>
    <tableColumn id="8637" name="Στήλη8616"/>
    <tableColumn id="8638" name="Στήλη8617"/>
    <tableColumn id="8639" name="Στήλη8618"/>
    <tableColumn id="8640" name="Στήλη8619"/>
    <tableColumn id="8641" name="Στήλη8620"/>
    <tableColumn id="8642" name="Στήλη8621"/>
    <tableColumn id="8643" name="Στήλη8622"/>
    <tableColumn id="8644" name="Στήλη8623"/>
    <tableColumn id="8645" name="Στήλη8624"/>
    <tableColumn id="8646" name="Στήλη8625"/>
    <tableColumn id="8647" name="Στήλη8626"/>
    <tableColumn id="8648" name="Στήλη8627"/>
    <tableColumn id="8649" name="Στήλη8628"/>
    <tableColumn id="8650" name="Στήλη8629"/>
    <tableColumn id="8651" name="Στήλη8630"/>
    <tableColumn id="8652" name="Στήλη8631"/>
    <tableColumn id="8653" name="Στήλη8632"/>
    <tableColumn id="8654" name="Στήλη8633"/>
    <tableColumn id="8655" name="Στήλη8634"/>
    <tableColumn id="8656" name="Στήλη8635"/>
    <tableColumn id="8657" name="Στήλη8636"/>
    <tableColumn id="8658" name="Στήλη8637"/>
    <tableColumn id="8659" name="Στήλη8638"/>
    <tableColumn id="8660" name="Στήλη8639"/>
    <tableColumn id="8661" name="Στήλη8640"/>
    <tableColumn id="8662" name="Στήλη8641"/>
    <tableColumn id="8663" name="Στήλη8642"/>
    <tableColumn id="8664" name="Στήλη8643"/>
    <tableColumn id="8665" name="Στήλη8644"/>
    <tableColumn id="8666" name="Στήλη8645"/>
    <tableColumn id="8667" name="Στήλη8646"/>
    <tableColumn id="8668" name="Στήλη8647"/>
    <tableColumn id="8669" name="Στήλη8648"/>
    <tableColumn id="8670" name="Στήλη8649"/>
    <tableColumn id="8671" name="Στήλη8650"/>
    <tableColumn id="8672" name="Στήλη8651"/>
    <tableColumn id="8673" name="Στήλη8652"/>
    <tableColumn id="8674" name="Στήλη8653"/>
    <tableColumn id="8675" name="Στήλη8654"/>
    <tableColumn id="8676" name="Στήλη8655"/>
    <tableColumn id="8677" name="Στήλη8656"/>
    <tableColumn id="8678" name="Στήλη8657"/>
    <tableColumn id="8679" name="Στήλη8658"/>
    <tableColumn id="8680" name="Στήλη8659"/>
    <tableColumn id="8681" name="Στήλη8660"/>
    <tableColumn id="8682" name="Στήλη8661"/>
    <tableColumn id="8683" name="Στήλη8662"/>
    <tableColumn id="8684" name="Στήλη8663"/>
    <tableColumn id="8685" name="Στήλη8664"/>
    <tableColumn id="8686" name="Στήλη8665"/>
    <tableColumn id="8687" name="Στήλη8666"/>
    <tableColumn id="8688" name="Στήλη8667"/>
    <tableColumn id="8689" name="Στήλη8668"/>
    <tableColumn id="8690" name="Στήλη8669"/>
    <tableColumn id="8691" name="Στήλη8670"/>
    <tableColumn id="8692" name="Στήλη8671"/>
    <tableColumn id="8693" name="Στήλη8672"/>
    <tableColumn id="8694" name="Στήλη8673"/>
    <tableColumn id="8695" name="Στήλη8674"/>
    <tableColumn id="8696" name="Στήλη8675"/>
    <tableColumn id="8697" name="Στήλη8676"/>
    <tableColumn id="8698" name="Στήλη8677"/>
    <tableColumn id="8699" name="Στήλη8678"/>
    <tableColumn id="8700" name="Στήλη8679"/>
    <tableColumn id="8701" name="Στήλη8680"/>
    <tableColumn id="8702" name="Στήλη8681"/>
    <tableColumn id="8703" name="Στήλη8682"/>
    <tableColumn id="8704" name="Στήλη8683"/>
    <tableColumn id="8705" name="Στήλη8684"/>
    <tableColumn id="8706" name="Στήλη8685"/>
    <tableColumn id="8707" name="Στήλη8686"/>
    <tableColumn id="8708" name="Στήλη8687"/>
    <tableColumn id="8709" name="Στήλη8688"/>
    <tableColumn id="8710" name="Στήλη8689"/>
    <tableColumn id="8711" name="Στήλη8690"/>
    <tableColumn id="8712" name="Στήλη8691"/>
    <tableColumn id="8713" name="Στήλη8692"/>
    <tableColumn id="8714" name="Στήλη8693"/>
    <tableColumn id="8715" name="Στήλη8694"/>
    <tableColumn id="8716" name="Στήλη8695"/>
    <tableColumn id="8717" name="Στήλη8696"/>
    <tableColumn id="8718" name="Στήλη8697"/>
    <tableColumn id="8719" name="Στήλη8698"/>
    <tableColumn id="8720" name="Στήλη8699"/>
    <tableColumn id="8721" name="Στήλη8700"/>
    <tableColumn id="8722" name="Στήλη8701"/>
    <tableColumn id="8723" name="Στήλη8702"/>
    <tableColumn id="8724" name="Στήλη8703"/>
    <tableColumn id="8725" name="Στήλη8704"/>
    <tableColumn id="8726" name="Στήλη8705"/>
    <tableColumn id="8727" name="Στήλη8706"/>
    <tableColumn id="8728" name="Στήλη8707"/>
    <tableColumn id="8729" name="Στήλη8708"/>
    <tableColumn id="8730" name="Στήλη8709"/>
    <tableColumn id="8731" name="Στήλη8710"/>
    <tableColumn id="8732" name="Στήλη8711"/>
    <tableColumn id="8733" name="Στήλη8712"/>
    <tableColumn id="8734" name="Στήλη8713"/>
    <tableColumn id="8735" name="Στήλη8714"/>
    <tableColumn id="8736" name="Στήλη8715"/>
    <tableColumn id="8737" name="Στήλη8716"/>
    <tableColumn id="8738" name="Στήλη8717"/>
    <tableColumn id="8739" name="Στήλη8718"/>
    <tableColumn id="8740" name="Στήλη8719"/>
    <tableColumn id="8741" name="Στήλη8720"/>
    <tableColumn id="8742" name="Στήλη8721"/>
    <tableColumn id="8743" name="Στήλη8722"/>
    <tableColumn id="8744" name="Στήλη8723"/>
    <tableColumn id="8745" name="Στήλη8724"/>
    <tableColumn id="8746" name="Στήλη8725"/>
    <tableColumn id="8747" name="Στήλη8726"/>
    <tableColumn id="8748" name="Στήλη8727"/>
    <tableColumn id="8749" name="Στήλη8728"/>
    <tableColumn id="8750" name="Στήλη8729"/>
    <tableColumn id="8751" name="Στήλη8730"/>
    <tableColumn id="8752" name="Στήλη8731"/>
    <tableColumn id="8753" name="Στήλη8732"/>
    <tableColumn id="8754" name="Στήλη8733"/>
    <tableColumn id="8755" name="Στήλη8734"/>
    <tableColumn id="8756" name="Στήλη8735"/>
    <tableColumn id="8757" name="Στήλη8736"/>
    <tableColumn id="8758" name="Στήλη8737"/>
    <tableColumn id="8759" name="Στήλη8738"/>
    <tableColumn id="8760" name="Στήλη8739"/>
    <tableColumn id="8761" name="Στήλη8740"/>
    <tableColumn id="8762" name="Στήλη8741"/>
    <tableColumn id="8763" name="Στήλη8742"/>
    <tableColumn id="8764" name="Στήλη8743"/>
    <tableColumn id="8765" name="Στήλη8744"/>
    <tableColumn id="8766" name="Στήλη8745"/>
    <tableColumn id="8767" name="Στήλη8746"/>
    <tableColumn id="8768" name="Στήλη8747"/>
    <tableColumn id="8769" name="Στήλη8748"/>
    <tableColumn id="8770" name="Στήλη8749"/>
    <tableColumn id="8771" name="Στήλη8750"/>
    <tableColumn id="8772" name="Στήλη8751"/>
    <tableColumn id="8773" name="Στήλη8752"/>
    <tableColumn id="8774" name="Στήλη8753"/>
    <tableColumn id="8775" name="Στήλη8754"/>
    <tableColumn id="8776" name="Στήλη8755"/>
    <tableColumn id="8777" name="Στήλη8756"/>
    <tableColumn id="8778" name="Στήλη8757"/>
    <tableColumn id="8779" name="Στήλη8758"/>
    <tableColumn id="8780" name="Στήλη8759"/>
    <tableColumn id="8781" name="Στήλη8760"/>
    <tableColumn id="8782" name="Στήλη8761"/>
    <tableColumn id="8783" name="Στήλη8762"/>
    <tableColumn id="8784" name="Στήλη8763"/>
    <tableColumn id="8785" name="Στήλη8764"/>
    <tableColumn id="8786" name="Στήλη8765"/>
    <tableColumn id="8787" name="Στήλη8766"/>
    <tableColumn id="8788" name="Στήλη8767"/>
    <tableColumn id="8789" name="Στήλη8768"/>
    <tableColumn id="8790" name="Στήλη8769"/>
    <tableColumn id="8791" name="Στήλη8770"/>
    <tableColumn id="8792" name="Στήλη8771"/>
    <tableColumn id="8793" name="Στήλη8772"/>
    <tableColumn id="8794" name="Στήλη8773"/>
    <tableColumn id="8795" name="Στήλη8774"/>
    <tableColumn id="8796" name="Στήλη8775"/>
    <tableColumn id="8797" name="Στήλη8776"/>
    <tableColumn id="8798" name="Στήλη8777"/>
    <tableColumn id="8799" name="Στήλη8778"/>
    <tableColumn id="8800" name="Στήλη8779"/>
    <tableColumn id="8801" name="Στήλη8780"/>
    <tableColumn id="8802" name="Στήλη8781"/>
    <tableColumn id="8803" name="Στήλη8782"/>
    <tableColumn id="8804" name="Στήλη8783"/>
    <tableColumn id="8805" name="Στήλη8784"/>
    <tableColumn id="8806" name="Στήλη8785"/>
    <tableColumn id="8807" name="Στήλη8786"/>
    <tableColumn id="8808" name="Στήλη8787"/>
    <tableColumn id="8809" name="Στήλη8788"/>
    <tableColumn id="8810" name="Στήλη8789"/>
    <tableColumn id="8811" name="Στήλη8790"/>
    <tableColumn id="8812" name="Στήλη8791"/>
    <tableColumn id="8813" name="Στήλη8792"/>
    <tableColumn id="8814" name="Στήλη8793"/>
    <tableColumn id="8815" name="Στήλη8794"/>
    <tableColumn id="8816" name="Στήλη8795"/>
    <tableColumn id="8817" name="Στήλη8796"/>
    <tableColumn id="8818" name="Στήλη8797"/>
    <tableColumn id="8819" name="Στήλη8798"/>
    <tableColumn id="8820" name="Στήλη8799"/>
    <tableColumn id="8821" name="Στήλη8800"/>
    <tableColumn id="8822" name="Στήλη8801"/>
    <tableColumn id="8823" name="Στήλη8802"/>
    <tableColumn id="8824" name="Στήλη8803"/>
    <tableColumn id="8825" name="Στήλη8804"/>
    <tableColumn id="8826" name="Στήλη8805"/>
    <tableColumn id="8827" name="Στήλη8806"/>
    <tableColumn id="8828" name="Στήλη8807"/>
    <tableColumn id="8829" name="Στήλη8808"/>
    <tableColumn id="8830" name="Στήλη8809"/>
    <tableColumn id="8831" name="Στήλη8810"/>
    <tableColumn id="8832" name="Στήλη8811"/>
    <tableColumn id="8833" name="Στήλη8812"/>
    <tableColumn id="8834" name="Στήλη8813"/>
    <tableColumn id="8835" name="Στήλη8814"/>
    <tableColumn id="8836" name="Στήλη8815"/>
    <tableColumn id="8837" name="Στήλη8816"/>
    <tableColumn id="8838" name="Στήλη8817"/>
    <tableColumn id="8839" name="Στήλη8818"/>
    <tableColumn id="8840" name="Στήλη8819"/>
    <tableColumn id="8841" name="Στήλη8820"/>
    <tableColumn id="8842" name="Στήλη8821"/>
    <tableColumn id="8843" name="Στήλη8822"/>
    <tableColumn id="8844" name="Στήλη8823"/>
    <tableColumn id="8845" name="Στήλη8824"/>
    <tableColumn id="8846" name="Στήλη8825"/>
    <tableColumn id="8847" name="Στήλη8826"/>
    <tableColumn id="8848" name="Στήλη8827"/>
    <tableColumn id="8849" name="Στήλη8828"/>
    <tableColumn id="8850" name="Στήλη8829"/>
    <tableColumn id="8851" name="Στήλη8830"/>
    <tableColumn id="8852" name="Στήλη8831"/>
    <tableColumn id="8853" name="Στήλη8832"/>
    <tableColumn id="8854" name="Στήλη8833"/>
    <tableColumn id="8855" name="Στήλη8834"/>
    <tableColumn id="8856" name="Στήλη8835"/>
    <tableColumn id="8857" name="Στήλη8836"/>
    <tableColumn id="8858" name="Στήλη8837"/>
    <tableColumn id="8859" name="Στήλη8838"/>
    <tableColumn id="8860" name="Στήλη8839"/>
    <tableColumn id="8861" name="Στήλη8840"/>
    <tableColumn id="8862" name="Στήλη8841"/>
    <tableColumn id="8863" name="Στήλη8842"/>
    <tableColumn id="8864" name="Στήλη8843"/>
    <tableColumn id="8865" name="Στήλη8844"/>
    <tableColumn id="8866" name="Στήλη8845"/>
    <tableColumn id="8867" name="Στήλη8846"/>
    <tableColumn id="8868" name="Στήλη8847"/>
    <tableColumn id="8869" name="Στήλη8848"/>
    <tableColumn id="8870" name="Στήλη8849"/>
    <tableColumn id="8871" name="Στήλη8850"/>
    <tableColumn id="8872" name="Στήλη8851"/>
    <tableColumn id="8873" name="Στήλη8852"/>
    <tableColumn id="8874" name="Στήλη8853"/>
    <tableColumn id="8875" name="Στήλη8854"/>
    <tableColumn id="8876" name="Στήλη8855"/>
    <tableColumn id="8877" name="Στήλη8856"/>
    <tableColumn id="8878" name="Στήλη8857"/>
    <tableColumn id="8879" name="Στήλη8858"/>
    <tableColumn id="8880" name="Στήλη8859"/>
    <tableColumn id="8881" name="Στήλη8860"/>
    <tableColumn id="8882" name="Στήλη8861"/>
    <tableColumn id="8883" name="Στήλη8862"/>
    <tableColumn id="8884" name="Στήλη8863"/>
    <tableColumn id="8885" name="Στήλη8864"/>
    <tableColumn id="8886" name="Στήλη8865"/>
    <tableColumn id="8887" name="Στήλη8866"/>
    <tableColumn id="8888" name="Στήλη8867"/>
    <tableColumn id="8889" name="Στήλη8868"/>
    <tableColumn id="8890" name="Στήλη8869"/>
    <tableColumn id="8891" name="Στήλη8870"/>
    <tableColumn id="8892" name="Στήλη8871"/>
    <tableColumn id="8893" name="Στήλη8872"/>
    <tableColumn id="8894" name="Στήλη8873"/>
    <tableColumn id="8895" name="Στήλη8874"/>
    <tableColumn id="8896" name="Στήλη8875"/>
    <tableColumn id="8897" name="Στήλη8876"/>
    <tableColumn id="8898" name="Στήλη8877"/>
    <tableColumn id="8899" name="Στήλη8878"/>
    <tableColumn id="8900" name="Στήλη8879"/>
    <tableColumn id="8901" name="Στήλη8880"/>
    <tableColumn id="8902" name="Στήλη8881"/>
    <tableColumn id="8903" name="Στήλη8882"/>
    <tableColumn id="8904" name="Στήλη8883"/>
    <tableColumn id="8905" name="Στήλη8884"/>
    <tableColumn id="8906" name="Στήλη8885"/>
    <tableColumn id="8907" name="Στήλη8886"/>
    <tableColumn id="8908" name="Στήλη8887"/>
    <tableColumn id="8909" name="Στήλη8888"/>
    <tableColumn id="8910" name="Στήλη8889"/>
    <tableColumn id="8911" name="Στήλη8890"/>
    <tableColumn id="8912" name="Στήλη8891"/>
    <tableColumn id="8913" name="Στήλη8892"/>
    <tableColumn id="8914" name="Στήλη8893"/>
    <tableColumn id="8915" name="Στήλη8894"/>
    <tableColumn id="8916" name="Στήλη8895"/>
    <tableColumn id="8917" name="Στήλη8896"/>
    <tableColumn id="8918" name="Στήλη8897"/>
    <tableColumn id="8919" name="Στήλη8898"/>
    <tableColumn id="8920" name="Στήλη8899"/>
    <tableColumn id="8921" name="Στήλη8900"/>
    <tableColumn id="8922" name="Στήλη8901"/>
    <tableColumn id="8923" name="Στήλη8902"/>
    <tableColumn id="8924" name="Στήλη8903"/>
    <tableColumn id="8925" name="Στήλη8904"/>
    <tableColumn id="8926" name="Στήλη8905"/>
    <tableColumn id="8927" name="Στήλη8906"/>
    <tableColumn id="8928" name="Στήλη8907"/>
    <tableColumn id="8929" name="Στήλη8908"/>
    <tableColumn id="8930" name="Στήλη8909"/>
    <tableColumn id="8931" name="Στήλη8910"/>
    <tableColumn id="8932" name="Στήλη8911"/>
    <tableColumn id="8933" name="Στήλη8912"/>
    <tableColumn id="8934" name="Στήλη8913"/>
    <tableColumn id="8935" name="Στήλη8914"/>
    <tableColumn id="8936" name="Στήλη8915"/>
    <tableColumn id="8937" name="Στήλη8916"/>
    <tableColumn id="8938" name="Στήλη8917"/>
    <tableColumn id="8939" name="Στήλη8918"/>
    <tableColumn id="8940" name="Στήλη8919"/>
    <tableColumn id="8941" name="Στήλη8920"/>
    <tableColumn id="8942" name="Στήλη8921"/>
    <tableColumn id="8943" name="Στήλη8922"/>
    <tableColumn id="8944" name="Στήλη8923"/>
    <tableColumn id="8945" name="Στήλη8924"/>
    <tableColumn id="8946" name="Στήλη8925"/>
    <tableColumn id="8947" name="Στήλη8926"/>
    <tableColumn id="8948" name="Στήλη8927"/>
    <tableColumn id="8949" name="Στήλη8928"/>
    <tableColumn id="8950" name="Στήλη8929"/>
    <tableColumn id="8951" name="Στήλη8930"/>
    <tableColumn id="8952" name="Στήλη8931"/>
    <tableColumn id="8953" name="Στήλη8932"/>
    <tableColumn id="8954" name="Στήλη8933"/>
    <tableColumn id="8955" name="Στήλη8934"/>
    <tableColumn id="8956" name="Στήλη8935"/>
    <tableColumn id="8957" name="Στήλη8936"/>
    <tableColumn id="8958" name="Στήλη8937"/>
    <tableColumn id="8959" name="Στήλη8938"/>
    <tableColumn id="8960" name="Στήλη8939"/>
    <tableColumn id="8961" name="Στήλη8940"/>
    <tableColumn id="8962" name="Στήλη8941"/>
    <tableColumn id="8963" name="Στήλη8942"/>
    <tableColumn id="8964" name="Στήλη8943"/>
    <tableColumn id="8965" name="Στήλη8944"/>
    <tableColumn id="8966" name="Στήλη8945"/>
    <tableColumn id="8967" name="Στήλη8946"/>
    <tableColumn id="8968" name="Στήλη8947"/>
    <tableColumn id="8969" name="Στήλη8948"/>
    <tableColumn id="8970" name="Στήλη8949"/>
    <tableColumn id="8971" name="Στήλη8950"/>
    <tableColumn id="8972" name="Στήλη8951"/>
    <tableColumn id="8973" name="Στήλη8952"/>
    <tableColumn id="8974" name="Στήλη8953"/>
    <tableColumn id="8975" name="Στήλη8954"/>
    <tableColumn id="8976" name="Στήλη8955"/>
    <tableColumn id="8977" name="Στήλη8956"/>
    <tableColumn id="8978" name="Στήλη8957"/>
    <tableColumn id="8979" name="Στήλη8958"/>
    <tableColumn id="8980" name="Στήλη8959"/>
    <tableColumn id="8981" name="Στήλη8960"/>
    <tableColumn id="8982" name="Στήλη8961"/>
    <tableColumn id="8983" name="Στήλη8962"/>
    <tableColumn id="8984" name="Στήλη8963"/>
    <tableColumn id="8985" name="Στήλη8964"/>
    <tableColumn id="8986" name="Στήλη8965"/>
    <tableColumn id="8987" name="Στήλη8966"/>
    <tableColumn id="8988" name="Στήλη8967"/>
    <tableColumn id="8989" name="Στήλη8968"/>
    <tableColumn id="8990" name="Στήλη8969"/>
    <tableColumn id="8991" name="Στήλη8970"/>
    <tableColumn id="8992" name="Στήλη8971"/>
    <tableColumn id="8993" name="Στήλη8972"/>
    <tableColumn id="8994" name="Στήλη8973"/>
    <tableColumn id="8995" name="Στήλη8974"/>
    <tableColumn id="8996" name="Στήλη8975"/>
    <tableColumn id="8997" name="Στήλη8976"/>
    <tableColumn id="8998" name="Στήλη8977"/>
    <tableColumn id="8999" name="Στήλη8978"/>
    <tableColumn id="9000" name="Στήλη8979"/>
    <tableColumn id="9001" name="Στήλη8980"/>
    <tableColumn id="9002" name="Στήλη8981"/>
    <tableColumn id="9003" name="Στήλη8982"/>
    <tableColumn id="9004" name="Στήλη8983"/>
    <tableColumn id="9005" name="Στήλη8984"/>
    <tableColumn id="9006" name="Στήλη8985"/>
    <tableColumn id="9007" name="Στήλη8986"/>
    <tableColumn id="9008" name="Στήλη8987"/>
    <tableColumn id="9009" name="Στήλη8988"/>
    <tableColumn id="9010" name="Στήλη8989"/>
    <tableColumn id="9011" name="Στήλη8990"/>
    <tableColumn id="9012" name="Στήλη8991"/>
    <tableColumn id="9013" name="Στήλη8992"/>
    <tableColumn id="9014" name="Στήλη8993"/>
    <tableColumn id="9015" name="Στήλη8994"/>
    <tableColumn id="9016" name="Στήλη8995"/>
    <tableColumn id="9017" name="Στήλη8996"/>
    <tableColumn id="9018" name="Στήλη8997"/>
    <tableColumn id="9019" name="Στήλη8998"/>
    <tableColumn id="9020" name="Στήλη8999"/>
    <tableColumn id="9021" name="Στήλη9000"/>
    <tableColumn id="9022" name="Στήλη9001"/>
    <tableColumn id="9023" name="Στήλη9002"/>
    <tableColumn id="9024" name="Στήλη9003"/>
    <tableColumn id="9025" name="Στήλη9004"/>
    <tableColumn id="9026" name="Στήλη9005"/>
    <tableColumn id="9027" name="Στήλη9006"/>
    <tableColumn id="9028" name="Στήλη9007"/>
    <tableColumn id="9029" name="Στήλη9008"/>
    <tableColumn id="9030" name="Στήλη9009"/>
    <tableColumn id="9031" name="Στήλη9010"/>
    <tableColumn id="9032" name="Στήλη9011"/>
    <tableColumn id="9033" name="Στήλη9012"/>
    <tableColumn id="9034" name="Στήλη9013"/>
    <tableColumn id="9035" name="Στήλη9014"/>
    <tableColumn id="9036" name="Στήλη9015"/>
    <tableColumn id="9037" name="Στήλη9016"/>
    <tableColumn id="9038" name="Στήλη9017"/>
    <tableColumn id="9039" name="Στήλη9018"/>
    <tableColumn id="9040" name="Στήλη9019"/>
    <tableColumn id="9041" name="Στήλη9020"/>
    <tableColumn id="9042" name="Στήλη9021"/>
    <tableColumn id="9043" name="Στήλη9022"/>
    <tableColumn id="9044" name="Στήλη9023"/>
    <tableColumn id="9045" name="Στήλη9024"/>
    <tableColumn id="9046" name="Στήλη9025"/>
    <tableColumn id="9047" name="Στήλη9026"/>
    <tableColumn id="9048" name="Στήλη9027"/>
    <tableColumn id="9049" name="Στήλη9028"/>
    <tableColumn id="9050" name="Στήλη9029"/>
    <tableColumn id="9051" name="Στήλη9030"/>
    <tableColumn id="9052" name="Στήλη9031"/>
    <tableColumn id="9053" name="Στήλη9032"/>
    <tableColumn id="9054" name="Στήλη9033"/>
    <tableColumn id="9055" name="Στήλη9034"/>
    <tableColumn id="9056" name="Στήλη9035"/>
    <tableColumn id="9057" name="Στήλη9036"/>
    <tableColumn id="9058" name="Στήλη9037"/>
    <tableColumn id="9059" name="Στήλη9038"/>
    <tableColumn id="9060" name="Στήλη9039"/>
    <tableColumn id="9061" name="Στήλη9040"/>
    <tableColumn id="9062" name="Στήλη9041"/>
    <tableColumn id="9063" name="Στήλη9042"/>
    <tableColumn id="9064" name="Στήλη9043"/>
    <tableColumn id="9065" name="Στήλη9044"/>
    <tableColumn id="9066" name="Στήλη9045"/>
    <tableColumn id="9067" name="Στήλη9046"/>
    <tableColumn id="9068" name="Στήλη9047"/>
    <tableColumn id="9069" name="Στήλη9048"/>
    <tableColumn id="9070" name="Στήλη9049"/>
    <tableColumn id="9071" name="Στήλη9050"/>
    <tableColumn id="9072" name="Στήλη9051"/>
    <tableColumn id="9073" name="Στήλη9052"/>
    <tableColumn id="9074" name="Στήλη9053"/>
    <tableColumn id="9075" name="Στήλη9054"/>
    <tableColumn id="9076" name="Στήλη9055"/>
    <tableColumn id="9077" name="Στήλη9056"/>
    <tableColumn id="9078" name="Στήλη9057"/>
    <tableColumn id="9079" name="Στήλη9058"/>
    <tableColumn id="9080" name="Στήλη9059"/>
    <tableColumn id="9081" name="Στήλη9060"/>
    <tableColumn id="9082" name="Στήλη9061"/>
    <tableColumn id="9083" name="Στήλη9062"/>
    <tableColumn id="9084" name="Στήλη9063"/>
    <tableColumn id="9085" name="Στήλη9064"/>
    <tableColumn id="9086" name="Στήλη9065"/>
    <tableColumn id="9087" name="Στήλη9066"/>
    <tableColumn id="9088" name="Στήλη9067"/>
    <tableColumn id="9089" name="Στήλη9068"/>
    <tableColumn id="9090" name="Στήλη9069"/>
    <tableColumn id="9091" name="Στήλη9070"/>
    <tableColumn id="9092" name="Στήλη9071"/>
    <tableColumn id="9093" name="Στήλη9072"/>
    <tableColumn id="9094" name="Στήλη9073"/>
    <tableColumn id="9095" name="Στήλη9074"/>
    <tableColumn id="9096" name="Στήλη9075"/>
    <tableColumn id="9097" name="Στήλη9076"/>
    <tableColumn id="9098" name="Στήλη9077"/>
    <tableColumn id="9099" name="Στήλη9078"/>
    <tableColumn id="9100" name="Στήλη9079"/>
    <tableColumn id="9101" name="Στήλη9080"/>
    <tableColumn id="9102" name="Στήλη9081"/>
    <tableColumn id="9103" name="Στήλη9082"/>
    <tableColumn id="9104" name="Στήλη9083"/>
    <tableColumn id="9105" name="Στήλη9084"/>
    <tableColumn id="9106" name="Στήλη9085"/>
    <tableColumn id="9107" name="Στήλη9086"/>
    <tableColumn id="9108" name="Στήλη9087"/>
    <tableColumn id="9109" name="Στήλη9088"/>
    <tableColumn id="9110" name="Στήλη9089"/>
    <tableColumn id="9111" name="Στήλη9090"/>
    <tableColumn id="9112" name="Στήλη9091"/>
    <tableColumn id="9113" name="Στήλη9092"/>
    <tableColumn id="9114" name="Στήλη9093"/>
    <tableColumn id="9115" name="Στήλη9094"/>
    <tableColumn id="9116" name="Στήλη9095"/>
    <tableColumn id="9117" name="Στήλη9096"/>
    <tableColumn id="9118" name="Στήλη9097"/>
    <tableColumn id="9119" name="Στήλη9098"/>
    <tableColumn id="9120" name="Στήλη9099"/>
    <tableColumn id="9121" name="Στήλη9100"/>
    <tableColumn id="9122" name="Στήλη9101"/>
    <tableColumn id="9123" name="Στήλη9102"/>
    <tableColumn id="9124" name="Στήλη9103"/>
    <tableColumn id="9125" name="Στήλη9104"/>
    <tableColumn id="9126" name="Στήλη9105"/>
    <tableColumn id="9127" name="Στήλη9106"/>
    <tableColumn id="9128" name="Στήλη9107"/>
    <tableColumn id="9129" name="Στήλη9108"/>
    <tableColumn id="9130" name="Στήλη9109"/>
    <tableColumn id="9131" name="Στήλη9110"/>
    <tableColumn id="9132" name="Στήλη9111"/>
    <tableColumn id="9133" name="Στήλη9112"/>
    <tableColumn id="9134" name="Στήλη9113"/>
    <tableColumn id="9135" name="Στήλη9114"/>
    <tableColumn id="9136" name="Στήλη9115"/>
    <tableColumn id="9137" name="Στήλη9116"/>
    <tableColumn id="9138" name="Στήλη9117"/>
    <tableColumn id="9139" name="Στήλη9118"/>
    <tableColumn id="9140" name="Στήλη9119"/>
    <tableColumn id="9141" name="Στήλη9120"/>
    <tableColumn id="9142" name="Στήλη9121"/>
    <tableColumn id="9143" name="Στήλη9122"/>
    <tableColumn id="9144" name="Στήλη9123"/>
    <tableColumn id="9145" name="Στήλη9124"/>
    <tableColumn id="9146" name="Στήλη9125"/>
    <tableColumn id="9147" name="Στήλη9126"/>
    <tableColumn id="9148" name="Στήλη9127"/>
    <tableColumn id="9149" name="Στήλη9128"/>
    <tableColumn id="9150" name="Στήλη9129"/>
    <tableColumn id="9151" name="Στήλη9130"/>
    <tableColumn id="9152" name="Στήλη9131"/>
    <tableColumn id="9153" name="Στήλη9132"/>
    <tableColumn id="9154" name="Στήλη9133"/>
    <tableColumn id="9155" name="Στήλη9134"/>
    <tableColumn id="9156" name="Στήλη9135"/>
    <tableColumn id="9157" name="Στήλη9136"/>
    <tableColumn id="9158" name="Στήλη9137"/>
    <tableColumn id="9159" name="Στήλη9138"/>
    <tableColumn id="9160" name="Στήλη9139"/>
    <tableColumn id="9161" name="Στήλη9140"/>
    <tableColumn id="9162" name="Στήλη9141"/>
    <tableColumn id="9163" name="Στήλη9142"/>
    <tableColumn id="9164" name="Στήλη9143"/>
    <tableColumn id="9165" name="Στήλη9144"/>
    <tableColumn id="9166" name="Στήλη9145"/>
    <tableColumn id="9167" name="Στήλη9146"/>
    <tableColumn id="9168" name="Στήλη9147"/>
    <tableColumn id="9169" name="Στήλη9148"/>
    <tableColumn id="9170" name="Στήλη9149"/>
    <tableColumn id="9171" name="Στήλη9150"/>
    <tableColumn id="9172" name="Στήλη9151"/>
    <tableColumn id="9173" name="Στήλη9152"/>
    <tableColumn id="9174" name="Στήλη9153"/>
    <tableColumn id="9175" name="Στήλη9154"/>
    <tableColumn id="9176" name="Στήλη9155"/>
    <tableColumn id="9177" name="Στήλη9156"/>
    <tableColumn id="9178" name="Στήλη9157"/>
    <tableColumn id="9179" name="Στήλη9158"/>
    <tableColumn id="9180" name="Στήλη9159"/>
    <tableColumn id="9181" name="Στήλη9160"/>
    <tableColumn id="9182" name="Στήλη9161"/>
    <tableColumn id="9183" name="Στήλη9162"/>
    <tableColumn id="9184" name="Στήλη9163"/>
    <tableColumn id="9185" name="Στήλη9164"/>
    <tableColumn id="9186" name="Στήλη9165"/>
    <tableColumn id="9187" name="Στήλη9166"/>
    <tableColumn id="9188" name="Στήλη9167"/>
    <tableColumn id="9189" name="Στήλη9168"/>
    <tableColumn id="9190" name="Στήλη9169"/>
    <tableColumn id="9191" name="Στήλη9170"/>
    <tableColumn id="9192" name="Στήλη9171"/>
    <tableColumn id="9193" name="Στήλη9172"/>
    <tableColumn id="9194" name="Στήλη9173"/>
    <tableColumn id="9195" name="Στήλη9174"/>
    <tableColumn id="9196" name="Στήλη9175"/>
    <tableColumn id="9197" name="Στήλη9176"/>
    <tableColumn id="9198" name="Στήλη9177"/>
    <tableColumn id="9199" name="Στήλη9178"/>
    <tableColumn id="9200" name="Στήλη9179"/>
    <tableColumn id="9201" name="Στήλη9180"/>
    <tableColumn id="9202" name="Στήλη9181"/>
    <tableColumn id="9203" name="Στήλη9182"/>
    <tableColumn id="9204" name="Στήλη9183"/>
    <tableColumn id="9205" name="Στήλη9184"/>
    <tableColumn id="9206" name="Στήλη9185"/>
    <tableColumn id="9207" name="Στήλη9186"/>
    <tableColumn id="9208" name="Στήλη9187"/>
    <tableColumn id="9209" name="Στήλη9188"/>
    <tableColumn id="9210" name="Στήλη9189"/>
    <tableColumn id="9211" name="Στήλη9190"/>
    <tableColumn id="9212" name="Στήλη9191"/>
    <tableColumn id="9213" name="Στήλη9192"/>
    <tableColumn id="9214" name="Στήλη9193"/>
    <tableColumn id="9215" name="Στήλη9194"/>
    <tableColumn id="9216" name="Στήλη9195"/>
    <tableColumn id="9217" name="Στήλη9196"/>
    <tableColumn id="9218" name="Στήλη9197"/>
    <tableColumn id="9219" name="Στήλη9198"/>
    <tableColumn id="9220" name="Στήλη9199"/>
    <tableColumn id="9221" name="Στήλη9200"/>
    <tableColumn id="9222" name="Στήλη9201"/>
    <tableColumn id="9223" name="Στήλη9202"/>
    <tableColumn id="9224" name="Στήλη9203"/>
    <tableColumn id="9225" name="Στήλη9204"/>
    <tableColumn id="9226" name="Στήλη9205"/>
    <tableColumn id="9227" name="Στήλη9206"/>
    <tableColumn id="9228" name="Στήλη9207"/>
    <tableColumn id="9229" name="Στήλη9208"/>
    <tableColumn id="9230" name="Στήλη9209"/>
    <tableColumn id="9231" name="Στήλη9210"/>
    <tableColumn id="9232" name="Στήλη9211"/>
    <tableColumn id="9233" name="Στήλη9212"/>
    <tableColumn id="9234" name="Στήλη9213"/>
    <tableColumn id="9235" name="Στήλη9214"/>
    <tableColumn id="9236" name="Στήλη9215"/>
    <tableColumn id="9237" name="Στήλη9216"/>
    <tableColumn id="9238" name="Στήλη9217"/>
    <tableColumn id="9239" name="Στήλη9218"/>
    <tableColumn id="9240" name="Στήλη9219"/>
    <tableColumn id="9241" name="Στήλη9220"/>
    <tableColumn id="9242" name="Στήλη9221"/>
    <tableColumn id="9243" name="Στήλη9222"/>
    <tableColumn id="9244" name="Στήλη9223"/>
    <tableColumn id="9245" name="Στήλη9224"/>
    <tableColumn id="9246" name="Στήλη9225"/>
    <tableColumn id="9247" name="Στήλη9226"/>
    <tableColumn id="9248" name="Στήλη9227"/>
    <tableColumn id="9249" name="Στήλη9228"/>
    <tableColumn id="9250" name="Στήλη9229"/>
    <tableColumn id="9251" name="Στήλη9230"/>
    <tableColumn id="9252" name="Στήλη9231"/>
    <tableColumn id="9253" name="Στήλη9232"/>
    <tableColumn id="9254" name="Στήλη9233"/>
    <tableColumn id="9255" name="Στήλη9234"/>
    <tableColumn id="9256" name="Στήλη9235"/>
    <tableColumn id="9257" name="Στήλη9236"/>
    <tableColumn id="9258" name="Στήλη9237"/>
    <tableColumn id="9259" name="Στήλη9238"/>
    <tableColumn id="9260" name="Στήλη9239"/>
    <tableColumn id="9261" name="Στήλη9240"/>
    <tableColumn id="9262" name="Στήλη9241"/>
    <tableColumn id="9263" name="Στήλη9242"/>
    <tableColumn id="9264" name="Στήλη9243"/>
    <tableColumn id="9265" name="Στήλη9244"/>
    <tableColumn id="9266" name="Στήλη9245"/>
    <tableColumn id="9267" name="Στήλη9246"/>
    <tableColumn id="9268" name="Στήλη9247"/>
    <tableColumn id="9269" name="Στήλη9248"/>
    <tableColumn id="9270" name="Στήλη9249"/>
    <tableColumn id="9271" name="Στήλη9250"/>
    <tableColumn id="9272" name="Στήλη9251"/>
    <tableColumn id="9273" name="Στήλη9252"/>
    <tableColumn id="9274" name="Στήλη9253"/>
    <tableColumn id="9275" name="Στήλη9254"/>
    <tableColumn id="9276" name="Στήλη9255"/>
    <tableColumn id="9277" name="Στήλη9256"/>
    <tableColumn id="9278" name="Στήλη9257"/>
    <tableColumn id="9279" name="Στήλη9258"/>
    <tableColumn id="9280" name="Στήλη9259"/>
    <tableColumn id="9281" name="Στήλη9260"/>
    <tableColumn id="9282" name="Στήλη9261"/>
    <tableColumn id="9283" name="Στήλη9262"/>
    <tableColumn id="9284" name="Στήλη9263"/>
    <tableColumn id="9285" name="Στήλη9264"/>
    <tableColumn id="9286" name="Στήλη9265"/>
    <tableColumn id="9287" name="Στήλη9266"/>
    <tableColumn id="9288" name="Στήλη9267"/>
    <tableColumn id="9289" name="Στήλη9268"/>
    <tableColumn id="9290" name="Στήλη9269"/>
    <tableColumn id="9291" name="Στήλη9270"/>
    <tableColumn id="9292" name="Στήλη9271"/>
    <tableColumn id="9293" name="Στήλη9272"/>
    <tableColumn id="9294" name="Στήλη9273"/>
    <tableColumn id="9295" name="Στήλη9274"/>
    <tableColumn id="9296" name="Στήλη9275"/>
    <tableColumn id="9297" name="Στήλη9276"/>
    <tableColumn id="9298" name="Στήλη9277"/>
    <tableColumn id="9299" name="Στήλη9278"/>
    <tableColumn id="9300" name="Στήλη9279"/>
    <tableColumn id="9301" name="Στήλη9280"/>
    <tableColumn id="9302" name="Στήλη9281"/>
    <tableColumn id="9303" name="Στήλη9282"/>
    <tableColumn id="9304" name="Στήλη9283"/>
    <tableColumn id="9305" name="Στήλη9284"/>
    <tableColumn id="9306" name="Στήλη9285"/>
    <tableColumn id="9307" name="Στήλη9286"/>
    <tableColumn id="9308" name="Στήλη9287"/>
    <tableColumn id="9309" name="Στήλη9288"/>
    <tableColumn id="9310" name="Στήλη9289"/>
    <tableColumn id="9311" name="Στήλη9290"/>
    <tableColumn id="9312" name="Στήλη9291"/>
    <tableColumn id="9313" name="Στήλη9292"/>
    <tableColumn id="9314" name="Στήλη9293"/>
    <tableColumn id="9315" name="Στήλη9294"/>
    <tableColumn id="9316" name="Στήλη9295"/>
    <tableColumn id="9317" name="Στήλη9296"/>
    <tableColumn id="9318" name="Στήλη9297"/>
    <tableColumn id="9319" name="Στήλη9298"/>
    <tableColumn id="9320" name="Στήλη9299"/>
    <tableColumn id="9321" name="Στήλη9300"/>
    <tableColumn id="9322" name="Στήλη9301"/>
    <tableColumn id="9323" name="Στήλη9302"/>
    <tableColumn id="9324" name="Στήλη9303"/>
    <tableColumn id="9325" name="Στήλη9304"/>
    <tableColumn id="9326" name="Στήλη9305"/>
    <tableColumn id="9327" name="Στήλη9306"/>
    <tableColumn id="9328" name="Στήλη9307"/>
    <tableColumn id="9329" name="Στήλη9308"/>
    <tableColumn id="9330" name="Στήλη9309"/>
    <tableColumn id="9331" name="Στήλη9310"/>
    <tableColumn id="9332" name="Στήλη9311"/>
    <tableColumn id="9333" name="Στήλη9312"/>
    <tableColumn id="9334" name="Στήλη9313"/>
    <tableColumn id="9335" name="Στήλη9314"/>
    <tableColumn id="9336" name="Στήλη9315"/>
    <tableColumn id="9337" name="Στήλη9316"/>
    <tableColumn id="9338" name="Στήλη9317"/>
    <tableColumn id="9339" name="Στήλη9318"/>
    <tableColumn id="9340" name="Στήλη9319"/>
    <tableColumn id="9341" name="Στήλη9320"/>
    <tableColumn id="9342" name="Στήλη9321"/>
    <tableColumn id="9343" name="Στήλη9322"/>
    <tableColumn id="9344" name="Στήλη9323"/>
    <tableColumn id="9345" name="Στήλη9324"/>
    <tableColumn id="9346" name="Στήλη9325"/>
    <tableColumn id="9347" name="Στήλη9326"/>
    <tableColumn id="9348" name="Στήλη9327"/>
    <tableColumn id="9349" name="Στήλη9328"/>
    <tableColumn id="9350" name="Στήλη9329"/>
    <tableColumn id="9351" name="Στήλη9330"/>
    <tableColumn id="9352" name="Στήλη9331"/>
    <tableColumn id="9353" name="Στήλη9332"/>
    <tableColumn id="9354" name="Στήλη9333"/>
    <tableColumn id="9355" name="Στήλη9334"/>
    <tableColumn id="9356" name="Στήλη9335"/>
    <tableColumn id="9357" name="Στήλη9336"/>
    <tableColumn id="9358" name="Στήλη9337"/>
    <tableColumn id="9359" name="Στήλη9338"/>
    <tableColumn id="9360" name="Στήλη9339"/>
    <tableColumn id="9361" name="Στήλη9340"/>
    <tableColumn id="9362" name="Στήλη9341"/>
    <tableColumn id="9363" name="Στήλη9342"/>
    <tableColumn id="9364" name="Στήλη9343"/>
    <tableColumn id="9365" name="Στήλη9344"/>
    <tableColumn id="9366" name="Στήλη9345"/>
    <tableColumn id="9367" name="Στήλη9346"/>
    <tableColumn id="9368" name="Στήλη9347"/>
    <tableColumn id="9369" name="Στήλη9348"/>
    <tableColumn id="9370" name="Στήλη9349"/>
    <tableColumn id="9371" name="Στήλη9350"/>
    <tableColumn id="9372" name="Στήλη9351"/>
    <tableColumn id="9373" name="Στήλη9352"/>
    <tableColumn id="9374" name="Στήλη9353"/>
    <tableColumn id="9375" name="Στήλη9354"/>
    <tableColumn id="9376" name="Στήλη9355"/>
    <tableColumn id="9377" name="Στήλη9356"/>
    <tableColumn id="9378" name="Στήλη9357"/>
    <tableColumn id="9379" name="Στήλη9358"/>
    <tableColumn id="9380" name="Στήλη9359"/>
    <tableColumn id="9381" name="Στήλη9360"/>
    <tableColumn id="9382" name="Στήλη9361"/>
    <tableColumn id="9383" name="Στήλη9362"/>
    <tableColumn id="9384" name="Στήλη9363"/>
    <tableColumn id="9385" name="Στήλη9364"/>
    <tableColumn id="9386" name="Στήλη9365"/>
    <tableColumn id="9387" name="Στήλη9366"/>
    <tableColumn id="9388" name="Στήλη9367"/>
    <tableColumn id="9389" name="Στήλη9368"/>
    <tableColumn id="9390" name="Στήλη9369"/>
    <tableColumn id="9391" name="Στήλη9370"/>
    <tableColumn id="9392" name="Στήλη9371"/>
    <tableColumn id="9393" name="Στήλη9372"/>
    <tableColumn id="9394" name="Στήλη9373"/>
    <tableColumn id="9395" name="Στήλη9374"/>
    <tableColumn id="9396" name="Στήλη9375"/>
    <tableColumn id="9397" name="Στήλη9376"/>
    <tableColumn id="9398" name="Στήλη9377"/>
    <tableColumn id="9399" name="Στήλη9378"/>
    <tableColumn id="9400" name="Στήλη9379"/>
    <tableColumn id="9401" name="Στήλη9380"/>
    <tableColumn id="9402" name="Στήλη9381"/>
    <tableColumn id="9403" name="Στήλη9382"/>
    <tableColumn id="9404" name="Στήλη9383"/>
    <tableColumn id="9405" name="Στήλη9384"/>
    <tableColumn id="9406" name="Στήλη9385"/>
    <tableColumn id="9407" name="Στήλη9386"/>
    <tableColumn id="9408" name="Στήλη9387"/>
    <tableColumn id="9409" name="Στήλη9388"/>
    <tableColumn id="9410" name="Στήλη9389"/>
    <tableColumn id="9411" name="Στήλη9390"/>
    <tableColumn id="9412" name="Στήλη9391"/>
    <tableColumn id="9413" name="Στήλη9392"/>
    <tableColumn id="9414" name="Στήλη9393"/>
    <tableColumn id="9415" name="Στήλη9394"/>
    <tableColumn id="9416" name="Στήλη9395"/>
    <tableColumn id="9417" name="Στήλη9396"/>
    <tableColumn id="9418" name="Στήλη9397"/>
    <tableColumn id="9419" name="Στήλη9398"/>
    <tableColumn id="9420" name="Στήλη9399"/>
    <tableColumn id="9421" name="Στήλη9400"/>
    <tableColumn id="9422" name="Στήλη9401"/>
    <tableColumn id="9423" name="Στήλη9402"/>
    <tableColumn id="9424" name="Στήλη9403"/>
    <tableColumn id="9425" name="Στήλη9404"/>
    <tableColumn id="9426" name="Στήλη9405"/>
    <tableColumn id="9427" name="Στήλη9406"/>
    <tableColumn id="9428" name="Στήλη9407"/>
    <tableColumn id="9429" name="Στήλη9408"/>
    <tableColumn id="9430" name="Στήλη9409"/>
    <tableColumn id="9431" name="Στήλη9410"/>
    <tableColumn id="9432" name="Στήλη9411"/>
    <tableColumn id="9433" name="Στήλη9412"/>
    <tableColumn id="9434" name="Στήλη9413"/>
    <tableColumn id="9435" name="Στήλη9414"/>
    <tableColumn id="9436" name="Στήλη9415"/>
    <tableColumn id="9437" name="Στήλη9416"/>
    <tableColumn id="9438" name="Στήλη9417"/>
    <tableColumn id="9439" name="Στήλη9418"/>
    <tableColumn id="9440" name="Στήλη9419"/>
    <tableColumn id="9441" name="Στήλη9420"/>
    <tableColumn id="9442" name="Στήλη9421"/>
    <tableColumn id="9443" name="Στήλη9422"/>
    <tableColumn id="9444" name="Στήλη9423"/>
    <tableColumn id="9445" name="Στήλη9424"/>
    <tableColumn id="9446" name="Στήλη9425"/>
    <tableColumn id="9447" name="Στήλη9426"/>
    <tableColumn id="9448" name="Στήλη9427"/>
    <tableColumn id="9449" name="Στήλη9428"/>
    <tableColumn id="9450" name="Στήλη9429"/>
    <tableColumn id="9451" name="Στήλη9430"/>
    <tableColumn id="9452" name="Στήλη9431"/>
    <tableColumn id="9453" name="Στήλη9432"/>
    <tableColumn id="9454" name="Στήλη9433"/>
    <tableColumn id="9455" name="Στήλη9434"/>
    <tableColumn id="9456" name="Στήλη9435"/>
    <tableColumn id="9457" name="Στήλη9436"/>
    <tableColumn id="9458" name="Στήλη9437"/>
    <tableColumn id="9459" name="Στήλη9438"/>
    <tableColumn id="9460" name="Στήλη9439"/>
    <tableColumn id="9461" name="Στήλη9440"/>
    <tableColumn id="9462" name="Στήλη9441"/>
    <tableColumn id="9463" name="Στήλη9442"/>
    <tableColumn id="9464" name="Στήλη9443"/>
    <tableColumn id="9465" name="Στήλη9444"/>
    <tableColumn id="9466" name="Στήλη9445"/>
    <tableColumn id="9467" name="Στήλη9446"/>
    <tableColumn id="9468" name="Στήλη9447"/>
    <tableColumn id="9469" name="Στήλη9448"/>
    <tableColumn id="9470" name="Στήλη9449"/>
    <tableColumn id="9471" name="Στήλη9450"/>
    <tableColumn id="9472" name="Στήλη9451"/>
    <tableColumn id="9473" name="Στήλη9452"/>
    <tableColumn id="9474" name="Στήλη9453"/>
    <tableColumn id="9475" name="Στήλη9454"/>
    <tableColumn id="9476" name="Στήλη9455"/>
    <tableColumn id="9477" name="Στήλη9456"/>
    <tableColumn id="9478" name="Στήλη9457"/>
    <tableColumn id="9479" name="Στήλη9458"/>
    <tableColumn id="9480" name="Στήλη9459"/>
    <tableColumn id="9481" name="Στήλη9460"/>
    <tableColumn id="9482" name="Στήλη9461"/>
    <tableColumn id="9483" name="Στήλη9462"/>
    <tableColumn id="9484" name="Στήλη9463"/>
    <tableColumn id="9485" name="Στήλη9464"/>
    <tableColumn id="9486" name="Στήλη9465"/>
    <tableColumn id="9487" name="Στήλη9466"/>
    <tableColumn id="9488" name="Στήλη9467"/>
    <tableColumn id="9489" name="Στήλη9468"/>
    <tableColumn id="9490" name="Στήλη9469"/>
    <tableColumn id="9491" name="Στήλη9470"/>
    <tableColumn id="9492" name="Στήλη9471"/>
    <tableColumn id="9493" name="Στήλη9472"/>
    <tableColumn id="9494" name="Στήλη9473"/>
    <tableColumn id="9495" name="Στήλη9474"/>
    <tableColumn id="9496" name="Στήλη9475"/>
    <tableColumn id="9497" name="Στήλη9476"/>
    <tableColumn id="9498" name="Στήλη9477"/>
    <tableColumn id="9499" name="Στήλη9478"/>
    <tableColumn id="9500" name="Στήλη9479"/>
    <tableColumn id="9501" name="Στήλη9480"/>
    <tableColumn id="9502" name="Στήλη9481"/>
    <tableColumn id="9503" name="Στήλη9482"/>
    <tableColumn id="9504" name="Στήλη9483"/>
    <tableColumn id="9505" name="Στήλη9484"/>
    <tableColumn id="9506" name="Στήλη9485"/>
    <tableColumn id="9507" name="Στήλη9486"/>
    <tableColumn id="9508" name="Στήλη9487"/>
    <tableColumn id="9509" name="Στήλη9488"/>
    <tableColumn id="9510" name="Στήλη9489"/>
    <tableColumn id="9511" name="Στήλη9490"/>
    <tableColumn id="9512" name="Στήλη9491"/>
    <tableColumn id="9513" name="Στήλη9492"/>
    <tableColumn id="9514" name="Στήλη9493"/>
    <tableColumn id="9515" name="Στήλη9494"/>
    <tableColumn id="9516" name="Στήλη9495"/>
    <tableColumn id="9517" name="Στήλη9496"/>
    <tableColumn id="9518" name="Στήλη9497"/>
    <tableColumn id="9519" name="Στήλη9498"/>
    <tableColumn id="9520" name="Στήλη9499"/>
    <tableColumn id="9521" name="Στήλη9500"/>
    <tableColumn id="9522" name="Στήλη9501"/>
    <tableColumn id="9523" name="Στήλη9502"/>
    <tableColumn id="9524" name="Στήλη9503"/>
    <tableColumn id="9525" name="Στήλη9504"/>
    <tableColumn id="9526" name="Στήλη9505"/>
    <tableColumn id="9527" name="Στήλη9506"/>
    <tableColumn id="9528" name="Στήλη9507"/>
    <tableColumn id="9529" name="Στήλη9508"/>
    <tableColumn id="9530" name="Στήλη9509"/>
    <tableColumn id="9531" name="Στήλη9510"/>
    <tableColumn id="9532" name="Στήλη9511"/>
    <tableColumn id="9533" name="Στήλη9512"/>
    <tableColumn id="9534" name="Στήλη9513"/>
    <tableColumn id="9535" name="Στήλη9514"/>
    <tableColumn id="9536" name="Στήλη9515"/>
    <tableColumn id="9537" name="Στήλη9516"/>
    <tableColumn id="9538" name="Στήλη9517"/>
    <tableColumn id="9539" name="Στήλη9518"/>
    <tableColumn id="9540" name="Στήλη9519"/>
    <tableColumn id="9541" name="Στήλη9520"/>
    <tableColumn id="9542" name="Στήλη9521"/>
    <tableColumn id="9543" name="Στήλη9522"/>
    <tableColumn id="9544" name="Στήλη9523"/>
    <tableColumn id="9545" name="Στήλη9524"/>
    <tableColumn id="9546" name="Στήλη9525"/>
    <tableColumn id="9547" name="Στήλη9526"/>
    <tableColumn id="9548" name="Στήλη9527"/>
    <tableColumn id="9549" name="Στήλη9528"/>
    <tableColumn id="9550" name="Στήλη9529"/>
    <tableColumn id="9551" name="Στήλη9530"/>
    <tableColumn id="9552" name="Στήλη9531"/>
    <tableColumn id="9553" name="Στήλη9532"/>
    <tableColumn id="9554" name="Στήλη9533"/>
    <tableColumn id="9555" name="Στήλη9534"/>
    <tableColumn id="9556" name="Στήλη9535"/>
    <tableColumn id="9557" name="Στήλη9536"/>
    <tableColumn id="9558" name="Στήλη9537"/>
    <tableColumn id="9559" name="Στήλη9538"/>
    <tableColumn id="9560" name="Στήλη9539"/>
    <tableColumn id="9561" name="Στήλη9540"/>
    <tableColumn id="9562" name="Στήλη9541"/>
    <tableColumn id="9563" name="Στήλη9542"/>
    <tableColumn id="9564" name="Στήλη9543"/>
    <tableColumn id="9565" name="Στήλη9544"/>
    <tableColumn id="9566" name="Στήλη9545"/>
    <tableColumn id="9567" name="Στήλη9546"/>
    <tableColumn id="9568" name="Στήλη9547"/>
    <tableColumn id="9569" name="Στήλη9548"/>
    <tableColumn id="9570" name="Στήλη9549"/>
    <tableColumn id="9571" name="Στήλη9550"/>
    <tableColumn id="9572" name="Στήλη9551"/>
    <tableColumn id="9573" name="Στήλη9552"/>
    <tableColumn id="9574" name="Στήλη9553"/>
    <tableColumn id="9575" name="Στήλη9554"/>
    <tableColumn id="9576" name="Στήλη9555"/>
    <tableColumn id="9577" name="Στήλη9556"/>
    <tableColumn id="9578" name="Στήλη9557"/>
    <tableColumn id="9579" name="Στήλη9558"/>
    <tableColumn id="9580" name="Στήλη9559"/>
    <tableColumn id="9581" name="Στήλη9560"/>
    <tableColumn id="9582" name="Στήλη9561"/>
    <tableColumn id="9583" name="Στήλη9562"/>
    <tableColumn id="9584" name="Στήλη9563"/>
    <tableColumn id="9585" name="Στήλη9564"/>
    <tableColumn id="9586" name="Στήλη9565"/>
    <tableColumn id="9587" name="Στήλη9566"/>
    <tableColumn id="9588" name="Στήλη9567"/>
    <tableColumn id="9589" name="Στήλη9568"/>
    <tableColumn id="9590" name="Στήλη9569"/>
    <tableColumn id="9591" name="Στήλη9570"/>
    <tableColumn id="9592" name="Στήλη9571"/>
    <tableColumn id="9593" name="Στήλη9572"/>
    <tableColumn id="9594" name="Στήλη9573"/>
    <tableColumn id="9595" name="Στήλη9574"/>
    <tableColumn id="9596" name="Στήλη9575"/>
    <tableColumn id="9597" name="Στήλη9576"/>
    <tableColumn id="9598" name="Στήλη9577"/>
    <tableColumn id="9599" name="Στήλη9578"/>
    <tableColumn id="9600" name="Στήλη9579"/>
    <tableColumn id="9601" name="Στήλη9580"/>
    <tableColumn id="9602" name="Στήλη9581"/>
    <tableColumn id="9603" name="Στήλη9582"/>
    <tableColumn id="9604" name="Στήλη9583"/>
    <tableColumn id="9605" name="Στήλη9584"/>
    <tableColumn id="9606" name="Στήλη9585"/>
    <tableColumn id="9607" name="Στήλη9586"/>
    <tableColumn id="9608" name="Στήλη9587"/>
    <tableColumn id="9609" name="Στήλη9588"/>
    <tableColumn id="9610" name="Στήλη9589"/>
    <tableColumn id="9611" name="Στήλη9590"/>
    <tableColumn id="9612" name="Στήλη9591"/>
    <tableColumn id="9613" name="Στήλη9592"/>
    <tableColumn id="9614" name="Στήλη9593"/>
    <tableColumn id="9615" name="Στήλη9594"/>
    <tableColumn id="9616" name="Στήλη9595"/>
    <tableColumn id="9617" name="Στήλη9596"/>
    <tableColumn id="9618" name="Στήλη9597"/>
    <tableColumn id="9619" name="Στήλη9598"/>
    <tableColumn id="9620" name="Στήλη9599"/>
    <tableColumn id="9621" name="Στήλη9600"/>
    <tableColumn id="9622" name="Στήλη9601"/>
    <tableColumn id="9623" name="Στήλη9602"/>
    <tableColumn id="9624" name="Στήλη9603"/>
    <tableColumn id="9625" name="Στήλη9604"/>
    <tableColumn id="9626" name="Στήλη9605"/>
    <tableColumn id="9627" name="Στήλη9606"/>
    <tableColumn id="9628" name="Στήλη9607"/>
    <tableColumn id="9629" name="Στήλη9608"/>
    <tableColumn id="9630" name="Στήλη9609"/>
    <tableColumn id="9631" name="Στήλη9610"/>
    <tableColumn id="9632" name="Στήλη9611"/>
    <tableColumn id="9633" name="Στήλη9612"/>
    <tableColumn id="9634" name="Στήλη9613"/>
    <tableColumn id="9635" name="Στήλη9614"/>
    <tableColumn id="9636" name="Στήλη9615"/>
    <tableColumn id="9637" name="Στήλη9616"/>
    <tableColumn id="9638" name="Στήλη9617"/>
    <tableColumn id="9639" name="Στήλη9618"/>
    <tableColumn id="9640" name="Στήλη9619"/>
    <tableColumn id="9641" name="Στήλη9620"/>
    <tableColumn id="9642" name="Στήλη9621"/>
    <tableColumn id="9643" name="Στήλη9622"/>
    <tableColumn id="9644" name="Στήλη9623"/>
    <tableColumn id="9645" name="Στήλη9624"/>
    <tableColumn id="9646" name="Στήλη9625"/>
    <tableColumn id="9647" name="Στήλη9626"/>
    <tableColumn id="9648" name="Στήλη9627"/>
    <tableColumn id="9649" name="Στήλη9628"/>
    <tableColumn id="9650" name="Στήλη9629"/>
    <tableColumn id="9651" name="Στήλη9630"/>
    <tableColumn id="9652" name="Στήλη9631"/>
    <tableColumn id="9653" name="Στήλη9632"/>
    <tableColumn id="9654" name="Στήλη9633"/>
    <tableColumn id="9655" name="Στήλη9634"/>
    <tableColumn id="9656" name="Στήλη9635"/>
    <tableColumn id="9657" name="Στήλη9636"/>
    <tableColumn id="9658" name="Στήλη9637"/>
    <tableColumn id="9659" name="Στήλη9638"/>
    <tableColumn id="9660" name="Στήλη9639"/>
    <tableColumn id="9661" name="Στήλη9640"/>
    <tableColumn id="9662" name="Στήλη9641"/>
    <tableColumn id="9663" name="Στήλη9642"/>
    <tableColumn id="9664" name="Στήλη9643"/>
    <tableColumn id="9665" name="Στήλη9644"/>
    <tableColumn id="9666" name="Στήλη9645"/>
    <tableColumn id="9667" name="Στήλη9646"/>
    <tableColumn id="9668" name="Στήλη9647"/>
    <tableColumn id="9669" name="Στήλη9648"/>
    <tableColumn id="9670" name="Στήλη9649"/>
    <tableColumn id="9671" name="Στήλη9650"/>
    <tableColumn id="9672" name="Στήλη9651"/>
    <tableColumn id="9673" name="Στήλη9652"/>
    <tableColumn id="9674" name="Στήλη9653"/>
    <tableColumn id="9675" name="Στήλη9654"/>
    <tableColumn id="9676" name="Στήλη9655"/>
    <tableColumn id="9677" name="Στήλη9656"/>
    <tableColumn id="9678" name="Στήλη9657"/>
    <tableColumn id="9679" name="Στήλη9658"/>
    <tableColumn id="9680" name="Στήλη9659"/>
    <tableColumn id="9681" name="Στήλη9660"/>
    <tableColumn id="9682" name="Στήλη9661"/>
    <tableColumn id="9683" name="Στήλη9662"/>
    <tableColumn id="9684" name="Στήλη9663"/>
    <tableColumn id="9685" name="Στήλη9664"/>
    <tableColumn id="9686" name="Στήλη9665"/>
    <tableColumn id="9687" name="Στήλη9666"/>
    <tableColumn id="9688" name="Στήλη9667"/>
    <tableColumn id="9689" name="Στήλη9668"/>
    <tableColumn id="9690" name="Στήλη9669"/>
    <tableColumn id="9691" name="Στήλη9670"/>
    <tableColumn id="9692" name="Στήλη9671"/>
    <tableColumn id="9693" name="Στήλη9672"/>
    <tableColumn id="9694" name="Στήλη9673"/>
    <tableColumn id="9695" name="Στήλη9674"/>
    <tableColumn id="9696" name="Στήλη9675"/>
    <tableColumn id="9697" name="Στήλη9676"/>
    <tableColumn id="9698" name="Στήλη9677"/>
    <tableColumn id="9699" name="Στήλη9678"/>
    <tableColumn id="9700" name="Στήλη9679"/>
    <tableColumn id="9701" name="Στήλη9680"/>
    <tableColumn id="9702" name="Στήλη9681"/>
    <tableColumn id="9703" name="Στήλη9682"/>
    <tableColumn id="9704" name="Στήλη9683"/>
    <tableColumn id="9705" name="Στήλη9684"/>
    <tableColumn id="9706" name="Στήλη9685"/>
    <tableColumn id="9707" name="Στήλη9686"/>
    <tableColumn id="9708" name="Στήλη9687"/>
    <tableColumn id="9709" name="Στήλη9688"/>
    <tableColumn id="9710" name="Στήλη9689"/>
    <tableColumn id="9711" name="Στήλη9690"/>
    <tableColumn id="9712" name="Στήλη9691"/>
    <tableColumn id="9713" name="Στήλη9692"/>
    <tableColumn id="9714" name="Στήλη9693"/>
    <tableColumn id="9715" name="Στήλη9694"/>
    <tableColumn id="9716" name="Στήλη9695"/>
    <tableColumn id="9717" name="Στήλη9696"/>
    <tableColumn id="9718" name="Στήλη9697"/>
    <tableColumn id="9719" name="Στήλη9698"/>
    <tableColumn id="9720" name="Στήλη9699"/>
    <tableColumn id="9721" name="Στήλη9700"/>
    <tableColumn id="9722" name="Στήλη9701"/>
    <tableColumn id="9723" name="Στήλη9702"/>
    <tableColumn id="9724" name="Στήλη9703"/>
    <tableColumn id="9725" name="Στήλη9704"/>
    <tableColumn id="9726" name="Στήλη9705"/>
    <tableColumn id="9727" name="Στήλη9706"/>
    <tableColumn id="9728" name="Στήλη9707"/>
    <tableColumn id="9729" name="Στήλη9708"/>
    <tableColumn id="9730" name="Στήλη9709"/>
    <tableColumn id="9731" name="Στήλη9710"/>
    <tableColumn id="9732" name="Στήλη9711"/>
    <tableColumn id="9733" name="Στήλη9712"/>
    <tableColumn id="9734" name="Στήλη9713"/>
    <tableColumn id="9735" name="Στήλη9714"/>
    <tableColumn id="9736" name="Στήλη9715"/>
    <tableColumn id="9737" name="Στήλη9716"/>
    <tableColumn id="9738" name="Στήλη9717"/>
    <tableColumn id="9739" name="Στήλη9718"/>
    <tableColumn id="9740" name="Στήλη9719"/>
    <tableColumn id="9741" name="Στήλη9720"/>
    <tableColumn id="9742" name="Στήλη9721"/>
    <tableColumn id="9743" name="Στήλη9722"/>
    <tableColumn id="9744" name="Στήλη9723"/>
    <tableColumn id="9745" name="Στήλη9724"/>
    <tableColumn id="9746" name="Στήλη9725"/>
    <tableColumn id="9747" name="Στήλη9726"/>
    <tableColumn id="9748" name="Στήλη9727"/>
    <tableColumn id="9749" name="Στήλη9728"/>
    <tableColumn id="9750" name="Στήλη9729"/>
    <tableColumn id="9751" name="Στήλη9730"/>
    <tableColumn id="9752" name="Στήλη9731"/>
    <tableColumn id="9753" name="Στήλη9732"/>
    <tableColumn id="9754" name="Στήλη9733"/>
    <tableColumn id="9755" name="Στήλη9734"/>
    <tableColumn id="9756" name="Στήλη9735"/>
    <tableColumn id="9757" name="Στήλη9736"/>
    <tableColumn id="9758" name="Στήλη9737"/>
    <tableColumn id="9759" name="Στήλη9738"/>
    <tableColumn id="9760" name="Στήλη9739"/>
    <tableColumn id="9761" name="Στήλη9740"/>
    <tableColumn id="9762" name="Στήλη9741"/>
    <tableColumn id="9763" name="Στήλη9742"/>
    <tableColumn id="9764" name="Στήλη9743"/>
    <tableColumn id="9765" name="Στήλη9744"/>
    <tableColumn id="9766" name="Στήλη9745"/>
    <tableColumn id="9767" name="Στήλη9746"/>
    <tableColumn id="9768" name="Στήλη9747"/>
    <tableColumn id="9769" name="Στήλη9748"/>
    <tableColumn id="9770" name="Στήλη9749"/>
    <tableColumn id="9771" name="Στήλη9750"/>
    <tableColumn id="9772" name="Στήλη9751"/>
    <tableColumn id="9773" name="Στήλη9752"/>
    <tableColumn id="9774" name="Στήλη9753"/>
    <tableColumn id="9775" name="Στήλη9754"/>
    <tableColumn id="9776" name="Στήλη9755"/>
    <tableColumn id="9777" name="Στήλη9756"/>
    <tableColumn id="9778" name="Στήλη9757"/>
    <tableColumn id="9779" name="Στήλη9758"/>
    <tableColumn id="9780" name="Στήλη9759"/>
    <tableColumn id="9781" name="Στήλη9760"/>
    <tableColumn id="9782" name="Στήλη9761"/>
    <tableColumn id="9783" name="Στήλη9762"/>
    <tableColumn id="9784" name="Στήλη9763"/>
    <tableColumn id="9785" name="Στήλη9764"/>
    <tableColumn id="9786" name="Στήλη9765"/>
    <tableColumn id="9787" name="Στήλη9766"/>
    <tableColumn id="9788" name="Στήλη9767"/>
    <tableColumn id="9789" name="Στήλη9768"/>
    <tableColumn id="9790" name="Στήλη9769"/>
    <tableColumn id="9791" name="Στήλη9770"/>
    <tableColumn id="9792" name="Στήλη9771"/>
    <tableColumn id="9793" name="Στήλη9772"/>
    <tableColumn id="9794" name="Στήλη9773"/>
    <tableColumn id="9795" name="Στήλη9774"/>
    <tableColumn id="9796" name="Στήλη9775"/>
    <tableColumn id="9797" name="Στήλη9776"/>
    <tableColumn id="9798" name="Στήλη9777"/>
    <tableColumn id="9799" name="Στήλη9778"/>
    <tableColumn id="9800" name="Στήλη9779"/>
    <tableColumn id="9801" name="Στήλη9780"/>
    <tableColumn id="9802" name="Στήλη9781"/>
    <tableColumn id="9803" name="Στήλη9782"/>
    <tableColumn id="9804" name="Στήλη9783"/>
    <tableColumn id="9805" name="Στήλη9784"/>
    <tableColumn id="9806" name="Στήλη9785"/>
    <tableColumn id="9807" name="Στήλη9786"/>
    <tableColumn id="9808" name="Στήλη9787"/>
    <tableColumn id="9809" name="Στήλη9788"/>
    <tableColumn id="9810" name="Στήλη9789"/>
    <tableColumn id="9811" name="Στήλη9790"/>
    <tableColumn id="9812" name="Στήλη9791"/>
    <tableColumn id="9813" name="Στήλη9792"/>
    <tableColumn id="9814" name="Στήλη9793"/>
    <tableColumn id="9815" name="Στήλη9794"/>
    <tableColumn id="9816" name="Στήλη9795"/>
    <tableColumn id="9817" name="Στήλη9796"/>
    <tableColumn id="9818" name="Στήλη9797"/>
    <tableColumn id="9819" name="Στήλη9798"/>
    <tableColumn id="9820" name="Στήλη9799"/>
    <tableColumn id="9821" name="Στήλη9800"/>
    <tableColumn id="9822" name="Στήλη9801"/>
    <tableColumn id="9823" name="Στήλη9802"/>
    <tableColumn id="9824" name="Στήλη9803"/>
    <tableColumn id="9825" name="Στήλη9804"/>
    <tableColumn id="9826" name="Στήλη9805"/>
    <tableColumn id="9827" name="Στήλη9806"/>
    <tableColumn id="9828" name="Στήλη9807"/>
    <tableColumn id="9829" name="Στήλη9808"/>
    <tableColumn id="9830" name="Στήλη9809"/>
    <tableColumn id="9831" name="Στήλη9810"/>
    <tableColumn id="9832" name="Στήλη9811"/>
    <tableColumn id="9833" name="Στήλη9812"/>
    <tableColumn id="9834" name="Στήλη9813"/>
    <tableColumn id="9835" name="Στήλη9814"/>
    <tableColumn id="9836" name="Στήλη9815"/>
    <tableColumn id="9837" name="Στήλη9816"/>
    <tableColumn id="9838" name="Στήλη9817"/>
    <tableColumn id="9839" name="Στήλη9818"/>
    <tableColumn id="9840" name="Στήλη9819"/>
    <tableColumn id="9841" name="Στήλη9820"/>
    <tableColumn id="9842" name="Στήλη9821"/>
    <tableColumn id="9843" name="Στήλη9822"/>
    <tableColumn id="9844" name="Στήλη9823"/>
    <tableColumn id="9845" name="Στήλη9824"/>
    <tableColumn id="9846" name="Στήλη9825"/>
    <tableColumn id="9847" name="Στήλη9826"/>
    <tableColumn id="9848" name="Στήλη9827"/>
    <tableColumn id="9849" name="Στήλη9828"/>
    <tableColumn id="9850" name="Στήλη9829"/>
    <tableColumn id="9851" name="Στήλη9830"/>
    <tableColumn id="9852" name="Στήλη9831"/>
    <tableColumn id="9853" name="Στήλη9832"/>
    <tableColumn id="9854" name="Στήλη9833"/>
    <tableColumn id="9855" name="Στήλη9834"/>
    <tableColumn id="9856" name="Στήλη9835"/>
    <tableColumn id="9857" name="Στήλη9836"/>
    <tableColumn id="9858" name="Στήλη9837"/>
    <tableColumn id="9859" name="Στήλη9838"/>
    <tableColumn id="9860" name="Στήλη9839"/>
    <tableColumn id="9861" name="Στήλη9840"/>
    <tableColumn id="9862" name="Στήλη9841"/>
    <tableColumn id="9863" name="Στήλη9842"/>
    <tableColumn id="9864" name="Στήλη9843"/>
    <tableColumn id="9865" name="Στήλη9844"/>
    <tableColumn id="9866" name="Στήλη9845"/>
    <tableColumn id="9867" name="Στήλη9846"/>
    <tableColumn id="9868" name="Στήλη9847"/>
    <tableColumn id="9869" name="Στήλη9848"/>
    <tableColumn id="9870" name="Στήλη9849"/>
    <tableColumn id="9871" name="Στήλη9850"/>
    <tableColumn id="9872" name="Στήλη9851"/>
    <tableColumn id="9873" name="Στήλη9852"/>
    <tableColumn id="9874" name="Στήλη9853"/>
    <tableColumn id="9875" name="Στήλη9854"/>
    <tableColumn id="9876" name="Στήλη9855"/>
    <tableColumn id="9877" name="Στήλη9856"/>
    <tableColumn id="9878" name="Στήλη9857"/>
    <tableColumn id="9879" name="Στήλη9858"/>
    <tableColumn id="9880" name="Στήλη9859"/>
    <tableColumn id="9881" name="Στήλη9860"/>
    <tableColumn id="9882" name="Στήλη9861"/>
    <tableColumn id="9883" name="Στήλη9862"/>
    <tableColumn id="9884" name="Στήλη9863"/>
    <tableColumn id="9885" name="Στήλη9864"/>
    <tableColumn id="9886" name="Στήλη9865"/>
    <tableColumn id="9887" name="Στήλη9866"/>
    <tableColumn id="9888" name="Στήλη9867"/>
    <tableColumn id="9889" name="Στήλη9868"/>
    <tableColumn id="9890" name="Στήλη9869"/>
    <tableColumn id="9891" name="Στήλη9870"/>
    <tableColumn id="9892" name="Στήλη9871"/>
    <tableColumn id="9893" name="Στήλη9872"/>
    <tableColumn id="9894" name="Στήλη9873"/>
    <tableColumn id="9895" name="Στήλη9874"/>
    <tableColumn id="9896" name="Στήλη9875"/>
    <tableColumn id="9897" name="Στήλη9876"/>
    <tableColumn id="9898" name="Στήλη9877"/>
    <tableColumn id="9899" name="Στήλη9878"/>
    <tableColumn id="9900" name="Στήλη9879"/>
    <tableColumn id="9901" name="Στήλη9880"/>
    <tableColumn id="9902" name="Στήλη9881"/>
    <tableColumn id="9903" name="Στήλη9882"/>
    <tableColumn id="9904" name="Στήλη9883"/>
    <tableColumn id="9905" name="Στήλη9884"/>
    <tableColumn id="9906" name="Στήλη9885"/>
    <tableColumn id="9907" name="Στήλη9886"/>
    <tableColumn id="9908" name="Στήλη9887"/>
    <tableColumn id="9909" name="Στήλη9888"/>
    <tableColumn id="9910" name="Στήλη9889"/>
    <tableColumn id="9911" name="Στήλη9890"/>
    <tableColumn id="9912" name="Στήλη9891"/>
    <tableColumn id="9913" name="Στήλη9892"/>
    <tableColumn id="9914" name="Στήλη9893"/>
    <tableColumn id="9915" name="Στήλη9894"/>
    <tableColumn id="9916" name="Στήλη9895"/>
    <tableColumn id="9917" name="Στήλη9896"/>
    <tableColumn id="9918" name="Στήλη9897"/>
    <tableColumn id="9919" name="Στήλη9898"/>
    <tableColumn id="9920" name="Στήλη9899"/>
    <tableColumn id="9921" name="Στήλη9900"/>
    <tableColumn id="9922" name="Στήλη9901"/>
    <tableColumn id="9923" name="Στήλη9902"/>
    <tableColumn id="9924" name="Στήλη9903"/>
    <tableColumn id="9925" name="Στήλη9904"/>
    <tableColumn id="9926" name="Στήλη9905"/>
    <tableColumn id="9927" name="Στήλη9906"/>
    <tableColumn id="9928" name="Στήλη9907"/>
    <tableColumn id="9929" name="Στήλη9908"/>
    <tableColumn id="9930" name="Στήλη9909"/>
    <tableColumn id="9931" name="Στήλη9910"/>
    <tableColumn id="9932" name="Στήλη9911"/>
    <tableColumn id="9933" name="Στήλη9912"/>
    <tableColumn id="9934" name="Στήλη9913"/>
    <tableColumn id="9935" name="Στήλη9914"/>
    <tableColumn id="9936" name="Στήλη9915"/>
    <tableColumn id="9937" name="Στήλη9916"/>
    <tableColumn id="9938" name="Στήλη9917"/>
    <tableColumn id="9939" name="Στήλη9918"/>
    <tableColumn id="9940" name="Στήλη9919"/>
    <tableColumn id="9941" name="Στήλη9920"/>
    <tableColumn id="9942" name="Στήλη9921"/>
    <tableColumn id="9943" name="Στήλη9922"/>
    <tableColumn id="9944" name="Στήλη9923"/>
    <tableColumn id="9945" name="Στήλη9924"/>
    <tableColumn id="9946" name="Στήλη9925"/>
    <tableColumn id="9947" name="Στήλη9926"/>
    <tableColumn id="9948" name="Στήλη9927"/>
    <tableColumn id="9949" name="Στήλη9928"/>
    <tableColumn id="9950" name="Στήλη9929"/>
    <tableColumn id="9951" name="Στήλη9930"/>
    <tableColumn id="9952" name="Στήλη9931"/>
    <tableColumn id="9953" name="Στήλη9932"/>
    <tableColumn id="9954" name="Στήλη9933"/>
    <tableColumn id="9955" name="Στήλη9934"/>
    <tableColumn id="9956" name="Στήλη9935"/>
    <tableColumn id="9957" name="Στήλη9936"/>
    <tableColumn id="9958" name="Στήλη9937"/>
    <tableColumn id="9959" name="Στήλη9938"/>
    <tableColumn id="9960" name="Στήλη9939"/>
    <tableColumn id="9961" name="Στήλη9940"/>
    <tableColumn id="9962" name="Στήλη9941"/>
    <tableColumn id="9963" name="Στήλη9942"/>
    <tableColumn id="9964" name="Στήλη9943"/>
    <tableColumn id="9965" name="Στήλη9944"/>
    <tableColumn id="9966" name="Στήλη9945"/>
    <tableColumn id="9967" name="Στήλη9946"/>
    <tableColumn id="9968" name="Στήλη9947"/>
    <tableColumn id="9969" name="Στήλη9948"/>
    <tableColumn id="9970" name="Στήλη9949"/>
    <tableColumn id="9971" name="Στήλη9950"/>
    <tableColumn id="9972" name="Στήλη9951"/>
    <tableColumn id="9973" name="Στήλη9952"/>
    <tableColumn id="9974" name="Στήλη9953"/>
    <tableColumn id="9975" name="Στήλη9954"/>
    <tableColumn id="9976" name="Στήλη9955"/>
    <tableColumn id="9977" name="Στήλη9956"/>
    <tableColumn id="9978" name="Στήλη9957"/>
    <tableColumn id="9979" name="Στήλη9958"/>
    <tableColumn id="9980" name="Στήλη9959"/>
    <tableColumn id="9981" name="Στήλη9960"/>
    <tableColumn id="9982" name="Στήλη9961"/>
    <tableColumn id="9983" name="Στήλη9962"/>
    <tableColumn id="9984" name="Στήλη9963"/>
    <tableColumn id="9985" name="Στήλη9964"/>
    <tableColumn id="9986" name="Στήλη9965"/>
    <tableColumn id="9987" name="Στήλη9966"/>
    <tableColumn id="9988" name="Στήλη9967"/>
    <tableColumn id="9989" name="Στήλη9968"/>
    <tableColumn id="9990" name="Στήλη9969"/>
    <tableColumn id="9991" name="Στήλη9970"/>
    <tableColumn id="9992" name="Στήλη9971"/>
    <tableColumn id="9993" name="Στήλη9972"/>
    <tableColumn id="9994" name="Στήλη9973"/>
    <tableColumn id="9995" name="Στήλη9974"/>
    <tableColumn id="9996" name="Στήλη9975"/>
    <tableColumn id="9997" name="Στήλη9976"/>
    <tableColumn id="9998" name="Στήλη9977"/>
    <tableColumn id="9999" name="Στήλη9978"/>
    <tableColumn id="10000" name="Στήλη9979"/>
    <tableColumn id="10001" name="Στήλη9980"/>
    <tableColumn id="10002" name="Στήλη9981"/>
    <tableColumn id="10003" name="Στήλη9982"/>
    <tableColumn id="10004" name="Στήλη9983"/>
    <tableColumn id="10005" name="Στήλη9984"/>
    <tableColumn id="10006" name="Στήλη9985"/>
    <tableColumn id="10007" name="Στήλη9986"/>
    <tableColumn id="10008" name="Στήλη9987"/>
    <tableColumn id="10009" name="Στήλη9988"/>
    <tableColumn id="10010" name="Στήλη9989"/>
    <tableColumn id="10011" name="Στήλη9990"/>
    <tableColumn id="10012" name="Στήλη9991"/>
    <tableColumn id="10013" name="Στήλη9992"/>
    <tableColumn id="10014" name="Στήλη9993"/>
    <tableColumn id="10015" name="Στήλη9994"/>
    <tableColumn id="10016" name="Στήλη9995"/>
    <tableColumn id="10017" name="Στήλη9996"/>
    <tableColumn id="10018" name="Στήλη9997"/>
    <tableColumn id="10019" name="Στήλη9998"/>
    <tableColumn id="10020" name="Στήλη9999"/>
    <tableColumn id="10021" name="Στήλη10000"/>
    <tableColumn id="10022" name="Στήλη10001"/>
    <tableColumn id="10023" name="Στήλη10002"/>
    <tableColumn id="10024" name="Στήλη10003"/>
    <tableColumn id="10025" name="Στήλη10004"/>
    <tableColumn id="10026" name="Στήλη10005"/>
    <tableColumn id="10027" name="Στήλη10006"/>
    <tableColumn id="10028" name="Στήλη10007"/>
    <tableColumn id="10029" name="Στήλη10008"/>
    <tableColumn id="10030" name="Στήλη10009"/>
    <tableColumn id="10031" name="Στήλη10010"/>
    <tableColumn id="10032" name="Στήλη10011"/>
    <tableColumn id="10033" name="Στήλη10012"/>
    <tableColumn id="10034" name="Στήλη10013"/>
    <tableColumn id="10035" name="Στήλη10014"/>
    <tableColumn id="10036" name="Στήλη10015"/>
    <tableColumn id="10037" name="Στήλη10016"/>
    <tableColumn id="10038" name="Στήλη10017"/>
    <tableColumn id="10039" name="Στήλη10018"/>
    <tableColumn id="10040" name="Στήλη10019"/>
    <tableColumn id="10041" name="Στήλη10020"/>
    <tableColumn id="10042" name="Στήλη10021"/>
    <tableColumn id="10043" name="Στήλη10022"/>
    <tableColumn id="10044" name="Στήλη10023"/>
    <tableColumn id="10045" name="Στήλη10024"/>
    <tableColumn id="10046" name="Στήλη10025"/>
    <tableColumn id="10047" name="Στήλη10026"/>
    <tableColumn id="10048" name="Στήλη10027"/>
    <tableColumn id="10049" name="Στήλη10028"/>
    <tableColumn id="10050" name="Στήλη10029"/>
    <tableColumn id="10051" name="Στήλη10030"/>
    <tableColumn id="10052" name="Στήλη10031"/>
    <tableColumn id="10053" name="Στήλη10032"/>
    <tableColumn id="10054" name="Στήλη10033"/>
    <tableColumn id="10055" name="Στήλη10034"/>
    <tableColumn id="10056" name="Στήλη10035"/>
    <tableColumn id="10057" name="Στήλη10036"/>
    <tableColumn id="10058" name="Στήλη10037"/>
    <tableColumn id="10059" name="Στήλη10038"/>
    <tableColumn id="10060" name="Στήλη10039"/>
    <tableColumn id="10061" name="Στήλη10040"/>
    <tableColumn id="10062" name="Στήλη10041"/>
    <tableColumn id="10063" name="Στήλη10042"/>
    <tableColumn id="10064" name="Στήλη10043"/>
    <tableColumn id="10065" name="Στήλη10044"/>
    <tableColumn id="10066" name="Στήλη10045"/>
    <tableColumn id="10067" name="Στήλη10046"/>
    <tableColumn id="10068" name="Στήλη10047"/>
    <tableColumn id="10069" name="Στήλη10048"/>
    <tableColumn id="10070" name="Στήλη10049"/>
    <tableColumn id="10071" name="Στήλη10050"/>
    <tableColumn id="10072" name="Στήλη10051"/>
    <tableColumn id="10073" name="Στήλη10052"/>
    <tableColumn id="10074" name="Στήλη10053"/>
    <tableColumn id="10075" name="Στήλη10054"/>
    <tableColumn id="10076" name="Στήλη10055"/>
    <tableColumn id="10077" name="Στήλη10056"/>
    <tableColumn id="10078" name="Στήλη10057"/>
    <tableColumn id="10079" name="Στήλη10058"/>
    <tableColumn id="10080" name="Στήλη10059"/>
    <tableColumn id="10081" name="Στήλη10060"/>
    <tableColumn id="10082" name="Στήλη10061"/>
    <tableColumn id="10083" name="Στήλη10062"/>
    <tableColumn id="10084" name="Στήλη10063"/>
    <tableColumn id="10085" name="Στήλη10064"/>
    <tableColumn id="10086" name="Στήλη10065"/>
    <tableColumn id="10087" name="Στήλη10066"/>
    <tableColumn id="10088" name="Στήλη10067"/>
    <tableColumn id="10089" name="Στήλη10068"/>
    <tableColumn id="10090" name="Στήλη10069"/>
    <tableColumn id="10091" name="Στήλη10070"/>
    <tableColumn id="10092" name="Στήλη10071"/>
    <tableColumn id="10093" name="Στήλη10072"/>
    <tableColumn id="10094" name="Στήλη10073"/>
    <tableColumn id="10095" name="Στήλη10074"/>
    <tableColumn id="10096" name="Στήλη10075"/>
    <tableColumn id="10097" name="Στήλη10076"/>
    <tableColumn id="10098" name="Στήλη10077"/>
    <tableColumn id="10099" name="Στήλη10078"/>
    <tableColumn id="10100" name="Στήλη10079"/>
    <tableColumn id="10101" name="Στήλη10080"/>
    <tableColumn id="10102" name="Στήλη10081"/>
    <tableColumn id="10103" name="Στήλη10082"/>
    <tableColumn id="10104" name="Στήλη10083"/>
    <tableColumn id="10105" name="Στήλη10084"/>
    <tableColumn id="10106" name="Στήλη10085"/>
    <tableColumn id="10107" name="Στήλη10086"/>
    <tableColumn id="10108" name="Στήλη10087"/>
    <tableColumn id="10109" name="Στήλη10088"/>
    <tableColumn id="10110" name="Στήλη10089"/>
    <tableColumn id="10111" name="Στήλη10090"/>
    <tableColumn id="10112" name="Στήλη10091"/>
    <tableColumn id="10113" name="Στήλη10092"/>
    <tableColumn id="10114" name="Στήλη10093"/>
    <tableColumn id="10115" name="Στήλη10094"/>
    <tableColumn id="10116" name="Στήλη10095"/>
    <tableColumn id="10117" name="Στήλη10096"/>
    <tableColumn id="10118" name="Στήλη10097"/>
    <tableColumn id="10119" name="Στήλη10098"/>
    <tableColumn id="10120" name="Στήλη10099"/>
    <tableColumn id="10121" name="Στήλη10100"/>
    <tableColumn id="10122" name="Στήλη10101"/>
    <tableColumn id="10123" name="Στήλη10102"/>
    <tableColumn id="10124" name="Στήλη10103"/>
    <tableColumn id="10125" name="Στήλη10104"/>
    <tableColumn id="10126" name="Στήλη10105"/>
    <tableColumn id="10127" name="Στήλη10106"/>
    <tableColumn id="10128" name="Στήλη10107"/>
    <tableColumn id="10129" name="Στήλη10108"/>
    <tableColumn id="10130" name="Στήλη10109"/>
    <tableColumn id="10131" name="Στήλη10110"/>
    <tableColumn id="10132" name="Στήλη10111"/>
    <tableColumn id="10133" name="Στήλη10112"/>
    <tableColumn id="10134" name="Στήλη10113"/>
    <tableColumn id="10135" name="Στήλη10114"/>
    <tableColumn id="10136" name="Στήλη10115"/>
    <tableColumn id="10137" name="Στήλη10116"/>
    <tableColumn id="10138" name="Στήλη10117"/>
    <tableColumn id="10139" name="Στήλη10118"/>
    <tableColumn id="10140" name="Στήλη10119"/>
    <tableColumn id="10141" name="Στήλη10120"/>
    <tableColumn id="10142" name="Στήλη10121"/>
    <tableColumn id="10143" name="Στήλη10122"/>
    <tableColumn id="10144" name="Στήλη10123"/>
    <tableColumn id="10145" name="Στήλη10124"/>
    <tableColumn id="10146" name="Στήλη10125"/>
    <tableColumn id="10147" name="Στήλη10126"/>
    <tableColumn id="10148" name="Στήλη10127"/>
    <tableColumn id="10149" name="Στήλη10128"/>
    <tableColumn id="10150" name="Στήλη10129"/>
    <tableColumn id="10151" name="Στήλη10130"/>
    <tableColumn id="10152" name="Στήλη10131"/>
    <tableColumn id="10153" name="Στήλη10132"/>
    <tableColumn id="10154" name="Στήλη10133"/>
    <tableColumn id="10155" name="Στήλη10134"/>
    <tableColumn id="10156" name="Στήλη10135"/>
    <tableColumn id="10157" name="Στήλη10136"/>
    <tableColumn id="10158" name="Στήλη10137"/>
    <tableColumn id="10159" name="Στήλη10138"/>
    <tableColumn id="10160" name="Στήλη10139"/>
    <tableColumn id="10161" name="Στήλη10140"/>
    <tableColumn id="10162" name="Στήλη10141"/>
    <tableColumn id="10163" name="Στήλη10142"/>
    <tableColumn id="10164" name="Στήλη10143"/>
    <tableColumn id="10165" name="Στήλη10144"/>
    <tableColumn id="10166" name="Στήλη10145"/>
    <tableColumn id="10167" name="Στήλη10146"/>
    <tableColumn id="10168" name="Στήλη10147"/>
    <tableColumn id="10169" name="Στήλη10148"/>
    <tableColumn id="10170" name="Στήλη10149"/>
    <tableColumn id="10171" name="Στήλη10150"/>
    <tableColumn id="10172" name="Στήλη10151"/>
    <tableColumn id="10173" name="Στήλη10152"/>
    <tableColumn id="10174" name="Στήλη10153"/>
    <tableColumn id="10175" name="Στήλη10154"/>
    <tableColumn id="10176" name="Στήλη10155"/>
    <tableColumn id="10177" name="Στήλη10156"/>
    <tableColumn id="10178" name="Στήλη10157"/>
    <tableColumn id="10179" name="Στήλη10158"/>
    <tableColumn id="10180" name="Στήλη10159"/>
    <tableColumn id="10181" name="Στήλη10160"/>
    <tableColumn id="10182" name="Στήλη10161"/>
    <tableColumn id="10183" name="Στήλη10162"/>
    <tableColumn id="10184" name="Στήλη10163"/>
    <tableColumn id="10185" name="Στήλη10164"/>
    <tableColumn id="10186" name="Στήλη10165"/>
    <tableColumn id="10187" name="Στήλη10166"/>
    <tableColumn id="10188" name="Στήλη10167"/>
    <tableColumn id="10189" name="Στήλη10168"/>
    <tableColumn id="10190" name="Στήλη10169"/>
    <tableColumn id="10191" name="Στήλη10170"/>
    <tableColumn id="10192" name="Στήλη10171"/>
    <tableColumn id="10193" name="Στήλη10172"/>
    <tableColumn id="10194" name="Στήλη10173"/>
    <tableColumn id="10195" name="Στήλη10174"/>
    <tableColumn id="10196" name="Στήλη10175"/>
    <tableColumn id="10197" name="Στήλη10176"/>
    <tableColumn id="10198" name="Στήλη10177"/>
    <tableColumn id="10199" name="Στήλη10178"/>
    <tableColumn id="10200" name="Στήλη10179"/>
    <tableColumn id="10201" name="Στήλη10180"/>
    <tableColumn id="10202" name="Στήλη10181"/>
    <tableColumn id="10203" name="Στήλη10182"/>
    <tableColumn id="10204" name="Στήλη10183"/>
    <tableColumn id="10205" name="Στήλη10184"/>
    <tableColumn id="10206" name="Στήλη10185"/>
    <tableColumn id="10207" name="Στήλη10186"/>
    <tableColumn id="10208" name="Στήλη10187"/>
    <tableColumn id="10209" name="Στήλη10188"/>
    <tableColumn id="10210" name="Στήλη10189"/>
    <tableColumn id="10211" name="Στήλη10190"/>
    <tableColumn id="10212" name="Στήλη10191"/>
    <tableColumn id="10213" name="Στήλη10192"/>
    <tableColumn id="10214" name="Στήλη10193"/>
    <tableColumn id="10215" name="Στήλη10194"/>
    <tableColumn id="10216" name="Στήλη10195"/>
    <tableColumn id="10217" name="Στήλη10196"/>
    <tableColumn id="10218" name="Στήλη10197"/>
    <tableColumn id="10219" name="Στήλη10198"/>
    <tableColumn id="10220" name="Στήλη10199"/>
    <tableColumn id="10221" name="Στήλη10200"/>
    <tableColumn id="10222" name="Στήλη10201"/>
    <tableColumn id="10223" name="Στήλη10202"/>
    <tableColumn id="10224" name="Στήλη10203"/>
    <tableColumn id="10225" name="Στήλη10204"/>
    <tableColumn id="10226" name="Στήλη10205"/>
    <tableColumn id="10227" name="Στήλη10206"/>
    <tableColumn id="10228" name="Στήλη10207"/>
    <tableColumn id="10229" name="Στήλη10208"/>
    <tableColumn id="10230" name="Στήλη10209"/>
    <tableColumn id="10231" name="Στήλη10210"/>
    <tableColumn id="10232" name="Στήλη10211"/>
    <tableColumn id="10233" name="Στήλη10212"/>
    <tableColumn id="10234" name="Στήλη10213"/>
    <tableColumn id="10235" name="Στήλη10214"/>
    <tableColumn id="10236" name="Στήλη10215"/>
    <tableColumn id="10237" name="Στήλη10216"/>
    <tableColumn id="10238" name="Στήλη10217"/>
    <tableColumn id="10239" name="Στήλη10218"/>
    <tableColumn id="10240" name="Στήλη10219"/>
    <tableColumn id="10241" name="Στήλη10220"/>
    <tableColumn id="10242" name="Στήλη10221"/>
    <tableColumn id="10243" name="Στήλη10222"/>
    <tableColumn id="10244" name="Στήλη10223"/>
    <tableColumn id="10245" name="Στήλη10224"/>
    <tableColumn id="10246" name="Στήλη10225"/>
    <tableColumn id="10247" name="Στήλη10226"/>
    <tableColumn id="10248" name="Στήλη10227"/>
    <tableColumn id="10249" name="Στήλη10228"/>
    <tableColumn id="10250" name="Στήλη10229"/>
    <tableColumn id="10251" name="Στήλη10230"/>
    <tableColumn id="10252" name="Στήλη10231"/>
    <tableColumn id="10253" name="Στήλη10232"/>
    <tableColumn id="10254" name="Στήλη10233"/>
    <tableColumn id="10255" name="Στήλη10234"/>
    <tableColumn id="10256" name="Στήλη10235"/>
    <tableColumn id="10257" name="Στήλη10236"/>
    <tableColumn id="10258" name="Στήλη10237"/>
    <tableColumn id="10259" name="Στήλη10238"/>
    <tableColumn id="10260" name="Στήλη10239"/>
    <tableColumn id="10261" name="Στήλη10240"/>
    <tableColumn id="10262" name="Στήλη10241"/>
    <tableColumn id="10263" name="Στήλη10242"/>
    <tableColumn id="10264" name="Στήλη10243"/>
    <tableColumn id="10265" name="Στήλη10244"/>
    <tableColumn id="10266" name="Στήλη10245"/>
    <tableColumn id="10267" name="Στήλη10246"/>
    <tableColumn id="10268" name="Στήλη10247"/>
    <tableColumn id="10269" name="Στήλη10248"/>
    <tableColumn id="10270" name="Στήλη10249"/>
    <tableColumn id="10271" name="Στήλη10250"/>
    <tableColumn id="10272" name="Στήλη10251"/>
    <tableColumn id="10273" name="Στήλη10252"/>
    <tableColumn id="10274" name="Στήλη10253"/>
    <tableColumn id="10275" name="Στήλη10254"/>
    <tableColumn id="10276" name="Στήλη10255"/>
    <tableColumn id="10277" name="Στήλη10256"/>
    <tableColumn id="10278" name="Στήλη10257"/>
    <tableColumn id="10279" name="Στήλη10258"/>
    <tableColumn id="10280" name="Στήλη10259"/>
    <tableColumn id="10281" name="Στήλη10260"/>
    <tableColumn id="10282" name="Στήλη10261"/>
    <tableColumn id="10283" name="Στήλη10262"/>
    <tableColumn id="10284" name="Στήλη10263"/>
    <tableColumn id="10285" name="Στήλη10264"/>
    <tableColumn id="10286" name="Στήλη10265"/>
    <tableColumn id="10287" name="Στήλη10266"/>
    <tableColumn id="10288" name="Στήλη10267"/>
    <tableColumn id="10289" name="Στήλη10268"/>
    <tableColumn id="10290" name="Στήλη10269"/>
    <tableColumn id="10291" name="Στήλη10270"/>
    <tableColumn id="10292" name="Στήλη10271"/>
    <tableColumn id="10293" name="Στήλη10272"/>
    <tableColumn id="10294" name="Στήλη10273"/>
    <tableColumn id="10295" name="Στήλη10274"/>
    <tableColumn id="10296" name="Στήλη10275"/>
    <tableColumn id="10297" name="Στήλη10276"/>
    <tableColumn id="10298" name="Στήλη10277"/>
    <tableColumn id="10299" name="Στήλη10278"/>
    <tableColumn id="10300" name="Στήλη10279"/>
    <tableColumn id="10301" name="Στήλη10280"/>
    <tableColumn id="10302" name="Στήλη10281"/>
    <tableColumn id="10303" name="Στήλη10282"/>
    <tableColumn id="10304" name="Στήλη10283"/>
    <tableColumn id="10305" name="Στήλη10284"/>
    <tableColumn id="10306" name="Στήλη10285"/>
    <tableColumn id="10307" name="Στήλη10286"/>
    <tableColumn id="10308" name="Στήλη10287"/>
    <tableColumn id="10309" name="Στήλη10288"/>
    <tableColumn id="10310" name="Στήλη10289"/>
    <tableColumn id="10311" name="Στήλη10290"/>
    <tableColumn id="10312" name="Στήλη10291"/>
    <tableColumn id="10313" name="Στήλη10292"/>
    <tableColumn id="10314" name="Στήλη10293"/>
    <tableColumn id="10315" name="Στήλη10294"/>
    <tableColumn id="10316" name="Στήλη10295"/>
    <tableColumn id="10317" name="Στήλη10296"/>
    <tableColumn id="10318" name="Στήλη10297"/>
    <tableColumn id="10319" name="Στήλη10298"/>
    <tableColumn id="10320" name="Στήλη10299"/>
    <tableColumn id="10321" name="Στήλη10300"/>
    <tableColumn id="10322" name="Στήλη10301"/>
    <tableColumn id="10323" name="Στήλη10302"/>
    <tableColumn id="10324" name="Στήλη10303"/>
    <tableColumn id="10325" name="Στήλη10304"/>
    <tableColumn id="10326" name="Στήλη10305"/>
    <tableColumn id="10327" name="Στήλη10306"/>
    <tableColumn id="10328" name="Στήλη10307"/>
    <tableColumn id="10329" name="Στήλη10308"/>
    <tableColumn id="10330" name="Στήλη10309"/>
    <tableColumn id="10331" name="Στήλη10310"/>
    <tableColumn id="10332" name="Στήλη10311"/>
    <tableColumn id="10333" name="Στήλη10312"/>
    <tableColumn id="10334" name="Στήλη10313"/>
    <tableColumn id="10335" name="Στήλη10314"/>
    <tableColumn id="10336" name="Στήλη10315"/>
    <tableColumn id="10337" name="Στήλη10316"/>
    <tableColumn id="10338" name="Στήλη10317"/>
    <tableColumn id="10339" name="Στήλη10318"/>
    <tableColumn id="10340" name="Στήλη10319"/>
    <tableColumn id="10341" name="Στήλη10320"/>
    <tableColumn id="10342" name="Στήλη10321"/>
    <tableColumn id="10343" name="Στήλη10322"/>
    <tableColumn id="10344" name="Στήλη10323"/>
    <tableColumn id="10345" name="Στήλη10324"/>
    <tableColumn id="10346" name="Στήλη10325"/>
    <tableColumn id="10347" name="Στήλη10326"/>
    <tableColumn id="10348" name="Στήλη10327"/>
    <tableColumn id="10349" name="Στήλη10328"/>
    <tableColumn id="10350" name="Στήλη10329"/>
    <tableColumn id="10351" name="Στήλη10330"/>
    <tableColumn id="10352" name="Στήλη10331"/>
    <tableColumn id="10353" name="Στήλη10332"/>
    <tableColumn id="10354" name="Στήλη10333"/>
    <tableColumn id="10355" name="Στήλη10334"/>
    <tableColumn id="10356" name="Στήλη10335"/>
    <tableColumn id="10357" name="Στήλη10336"/>
    <tableColumn id="10358" name="Στήλη10337"/>
    <tableColumn id="10359" name="Στήλη10338"/>
    <tableColumn id="10360" name="Στήλη10339"/>
    <tableColumn id="10361" name="Στήλη10340"/>
    <tableColumn id="10362" name="Στήλη10341"/>
    <tableColumn id="10363" name="Στήλη10342"/>
    <tableColumn id="10364" name="Στήλη10343"/>
    <tableColumn id="10365" name="Στήλη10344"/>
    <tableColumn id="10366" name="Στήλη10345"/>
    <tableColumn id="10367" name="Στήλη10346"/>
    <tableColumn id="10368" name="Στήλη10347"/>
    <tableColumn id="10369" name="Στήλη10348"/>
    <tableColumn id="10370" name="Στήλη10349"/>
    <tableColumn id="10371" name="Στήλη10350"/>
    <tableColumn id="10372" name="Στήλη10351"/>
    <tableColumn id="10373" name="Στήλη10352"/>
    <tableColumn id="10374" name="Στήλη10353"/>
    <tableColumn id="10375" name="Στήλη10354"/>
    <tableColumn id="10376" name="Στήλη10355"/>
    <tableColumn id="10377" name="Στήλη10356"/>
    <tableColumn id="10378" name="Στήλη10357"/>
    <tableColumn id="10379" name="Στήλη10358"/>
    <tableColumn id="10380" name="Στήλη10359"/>
    <tableColumn id="10381" name="Στήλη10360"/>
    <tableColumn id="10382" name="Στήλη10361"/>
    <tableColumn id="10383" name="Στήλη10362"/>
    <tableColumn id="10384" name="Στήλη10363"/>
    <tableColumn id="10385" name="Στήλη10364"/>
    <tableColumn id="10386" name="Στήλη10365"/>
    <tableColumn id="10387" name="Στήλη10366"/>
    <tableColumn id="10388" name="Στήλη10367"/>
    <tableColumn id="10389" name="Στήλη10368"/>
    <tableColumn id="10390" name="Στήλη10369"/>
    <tableColumn id="10391" name="Στήλη10370"/>
    <tableColumn id="10392" name="Στήλη10371"/>
    <tableColumn id="10393" name="Στήλη10372"/>
    <tableColumn id="10394" name="Στήλη10373"/>
    <tableColumn id="10395" name="Στήλη10374"/>
    <tableColumn id="10396" name="Στήλη10375"/>
    <tableColumn id="10397" name="Στήλη10376"/>
    <tableColumn id="10398" name="Στήλη10377"/>
    <tableColumn id="10399" name="Στήλη10378"/>
    <tableColumn id="10400" name="Στήλη10379"/>
    <tableColumn id="10401" name="Στήλη10380"/>
    <tableColumn id="10402" name="Στήλη10381"/>
    <tableColumn id="10403" name="Στήλη10382"/>
    <tableColumn id="10404" name="Στήλη10383"/>
    <tableColumn id="10405" name="Στήλη10384"/>
    <tableColumn id="10406" name="Στήλη10385"/>
    <tableColumn id="10407" name="Στήλη10386"/>
    <tableColumn id="10408" name="Στήλη10387"/>
    <tableColumn id="10409" name="Στήλη10388"/>
    <tableColumn id="10410" name="Στήλη10389"/>
    <tableColumn id="10411" name="Στήλη10390"/>
    <tableColumn id="10412" name="Στήλη10391"/>
    <tableColumn id="10413" name="Στήλη10392"/>
    <tableColumn id="10414" name="Στήλη10393"/>
    <tableColumn id="10415" name="Στήλη10394"/>
    <tableColumn id="10416" name="Στήλη10395"/>
    <tableColumn id="10417" name="Στήλη10396"/>
    <tableColumn id="10418" name="Στήλη10397"/>
    <tableColumn id="10419" name="Στήλη10398"/>
    <tableColumn id="10420" name="Στήλη10399"/>
    <tableColumn id="10421" name="Στήλη10400"/>
    <tableColumn id="10422" name="Στήλη10401"/>
    <tableColumn id="10423" name="Στήλη10402"/>
    <tableColumn id="10424" name="Στήλη10403"/>
    <tableColumn id="10425" name="Στήλη10404"/>
    <tableColumn id="10426" name="Στήλη10405"/>
    <tableColumn id="10427" name="Στήλη10406"/>
    <tableColumn id="10428" name="Στήλη10407"/>
    <tableColumn id="10429" name="Στήλη10408"/>
    <tableColumn id="10430" name="Στήλη10409"/>
    <tableColumn id="10431" name="Στήλη10410"/>
    <tableColumn id="10432" name="Στήλη10411"/>
    <tableColumn id="10433" name="Στήλη10412"/>
    <tableColumn id="10434" name="Στήλη10413"/>
    <tableColumn id="10435" name="Στήλη10414"/>
    <tableColumn id="10436" name="Στήλη10415"/>
    <tableColumn id="10437" name="Στήλη10416"/>
    <tableColumn id="10438" name="Στήλη10417"/>
    <tableColumn id="10439" name="Στήλη10418"/>
    <tableColumn id="10440" name="Στήλη10419"/>
    <tableColumn id="10441" name="Στήλη10420"/>
    <tableColumn id="10442" name="Στήλη10421"/>
    <tableColumn id="10443" name="Στήλη10422"/>
    <tableColumn id="10444" name="Στήλη10423"/>
    <tableColumn id="10445" name="Στήλη10424"/>
    <tableColumn id="10446" name="Στήλη10425"/>
    <tableColumn id="10447" name="Στήλη10426"/>
    <tableColumn id="10448" name="Στήλη10427"/>
    <tableColumn id="10449" name="Στήλη10428"/>
    <tableColumn id="10450" name="Στήλη10429"/>
    <tableColumn id="10451" name="Στήλη10430"/>
    <tableColumn id="10452" name="Στήλη10431"/>
    <tableColumn id="10453" name="Στήλη10432"/>
    <tableColumn id="10454" name="Στήλη10433"/>
    <tableColumn id="10455" name="Στήλη10434"/>
    <tableColumn id="10456" name="Στήλη10435"/>
    <tableColumn id="10457" name="Στήλη10436"/>
    <tableColumn id="10458" name="Στήλη10437"/>
    <tableColumn id="10459" name="Στήλη10438"/>
    <tableColumn id="10460" name="Στήλη10439"/>
    <tableColumn id="10461" name="Στήλη10440"/>
    <tableColumn id="10462" name="Στήλη10441"/>
    <tableColumn id="10463" name="Στήλη10442"/>
    <tableColumn id="10464" name="Στήλη10443"/>
    <tableColumn id="10465" name="Στήλη10444"/>
    <tableColumn id="10466" name="Στήλη10445"/>
    <tableColumn id="10467" name="Στήλη10446"/>
    <tableColumn id="10468" name="Στήλη10447"/>
    <tableColumn id="10469" name="Στήλη10448"/>
    <tableColumn id="10470" name="Στήλη10449"/>
    <tableColumn id="10471" name="Στήλη10450"/>
    <tableColumn id="10472" name="Στήλη10451"/>
    <tableColumn id="10473" name="Στήλη10452"/>
    <tableColumn id="10474" name="Στήλη10453"/>
    <tableColumn id="10475" name="Στήλη10454"/>
    <tableColumn id="10476" name="Στήλη10455"/>
    <tableColumn id="10477" name="Στήλη10456"/>
    <tableColumn id="10478" name="Στήλη10457"/>
    <tableColumn id="10479" name="Στήλη10458"/>
    <tableColumn id="10480" name="Στήλη10459"/>
    <tableColumn id="10481" name="Στήλη10460"/>
    <tableColumn id="10482" name="Στήλη10461"/>
    <tableColumn id="10483" name="Στήλη10462"/>
    <tableColumn id="10484" name="Στήλη10463"/>
    <tableColumn id="10485" name="Στήλη10464"/>
    <tableColumn id="10486" name="Στήλη10465"/>
    <tableColumn id="10487" name="Στήλη10466"/>
    <tableColumn id="10488" name="Στήλη10467"/>
    <tableColumn id="10489" name="Στήλη10468"/>
    <tableColumn id="10490" name="Στήλη10469"/>
    <tableColumn id="10491" name="Στήλη10470"/>
    <tableColumn id="10492" name="Στήλη10471"/>
    <tableColumn id="10493" name="Στήλη10472"/>
    <tableColumn id="10494" name="Στήλη10473"/>
    <tableColumn id="10495" name="Στήλη10474"/>
    <tableColumn id="10496" name="Στήλη10475"/>
    <tableColumn id="10497" name="Στήλη10476"/>
    <tableColumn id="10498" name="Στήλη10477"/>
    <tableColumn id="10499" name="Στήλη10478"/>
    <tableColumn id="10500" name="Στήλη10479"/>
    <tableColumn id="10501" name="Στήλη10480"/>
    <tableColumn id="10502" name="Στήλη10481"/>
    <tableColumn id="10503" name="Στήλη10482"/>
    <tableColumn id="10504" name="Στήλη10483"/>
    <tableColumn id="10505" name="Στήλη10484"/>
    <tableColumn id="10506" name="Στήλη10485"/>
    <tableColumn id="10507" name="Στήλη10486"/>
    <tableColumn id="10508" name="Στήλη10487"/>
    <tableColumn id="10509" name="Στήλη10488"/>
    <tableColumn id="10510" name="Στήλη10489"/>
    <tableColumn id="10511" name="Στήλη10490"/>
    <tableColumn id="10512" name="Στήλη10491"/>
    <tableColumn id="10513" name="Στήλη10492"/>
    <tableColumn id="10514" name="Στήλη10493"/>
    <tableColumn id="10515" name="Στήλη10494"/>
    <tableColumn id="10516" name="Στήλη10495"/>
    <tableColumn id="10517" name="Στήλη10496"/>
    <tableColumn id="10518" name="Στήλη10497"/>
    <tableColumn id="10519" name="Στήλη10498"/>
    <tableColumn id="10520" name="Στήλη10499"/>
    <tableColumn id="10521" name="Στήλη10500"/>
    <tableColumn id="10522" name="Στήλη10501"/>
    <tableColumn id="10523" name="Στήλη10502"/>
    <tableColumn id="10524" name="Στήλη10503"/>
    <tableColumn id="10525" name="Στήλη10504"/>
    <tableColumn id="10526" name="Στήλη10505"/>
    <tableColumn id="10527" name="Στήλη10506"/>
    <tableColumn id="10528" name="Στήλη10507"/>
    <tableColumn id="10529" name="Στήλη10508"/>
    <tableColumn id="10530" name="Στήλη10509"/>
    <tableColumn id="10531" name="Στήλη10510"/>
    <tableColumn id="10532" name="Στήλη10511"/>
    <tableColumn id="10533" name="Στήλη10512"/>
    <tableColumn id="10534" name="Στήλη10513"/>
    <tableColumn id="10535" name="Στήλη10514"/>
    <tableColumn id="10536" name="Στήλη10515"/>
    <tableColumn id="10537" name="Στήλη10516"/>
    <tableColumn id="10538" name="Στήλη10517"/>
    <tableColumn id="10539" name="Στήλη10518"/>
    <tableColumn id="10540" name="Στήλη10519"/>
    <tableColumn id="10541" name="Στήλη10520"/>
    <tableColumn id="10542" name="Στήλη10521"/>
    <tableColumn id="10543" name="Στήλη10522"/>
    <tableColumn id="10544" name="Στήλη10523"/>
    <tableColumn id="10545" name="Στήλη10524"/>
    <tableColumn id="10546" name="Στήλη10525"/>
    <tableColumn id="10547" name="Στήλη10526"/>
    <tableColumn id="10548" name="Στήλη10527"/>
    <tableColumn id="10549" name="Στήλη10528"/>
    <tableColumn id="10550" name="Στήλη10529"/>
    <tableColumn id="10551" name="Στήλη10530"/>
    <tableColumn id="10552" name="Στήλη10531"/>
    <tableColumn id="10553" name="Στήλη10532"/>
    <tableColumn id="10554" name="Στήλη10533"/>
    <tableColumn id="10555" name="Στήλη10534"/>
    <tableColumn id="10556" name="Στήλη10535"/>
    <tableColumn id="10557" name="Στήλη10536"/>
    <tableColumn id="10558" name="Στήλη10537"/>
    <tableColumn id="10559" name="Στήλη10538"/>
    <tableColumn id="10560" name="Στήλη10539"/>
    <tableColumn id="10561" name="Στήλη10540"/>
    <tableColumn id="10562" name="Στήλη10541"/>
    <tableColumn id="10563" name="Στήλη10542"/>
    <tableColumn id="10564" name="Στήλη10543"/>
    <tableColumn id="10565" name="Στήλη10544"/>
    <tableColumn id="10566" name="Στήλη10545"/>
    <tableColumn id="10567" name="Στήλη10546"/>
    <tableColumn id="10568" name="Στήλη10547"/>
    <tableColumn id="10569" name="Στήλη10548"/>
    <tableColumn id="10570" name="Στήλη10549"/>
    <tableColumn id="10571" name="Στήλη10550"/>
    <tableColumn id="10572" name="Στήλη10551"/>
    <tableColumn id="10573" name="Στήλη10552"/>
    <tableColumn id="10574" name="Στήλη10553"/>
    <tableColumn id="10575" name="Στήλη10554"/>
    <tableColumn id="10576" name="Στήλη10555"/>
    <tableColumn id="10577" name="Στήλη10556"/>
    <tableColumn id="10578" name="Στήλη10557"/>
    <tableColumn id="10579" name="Στήλη10558"/>
    <tableColumn id="10580" name="Στήλη10559"/>
    <tableColumn id="10581" name="Στήλη10560"/>
    <tableColumn id="10582" name="Στήλη10561"/>
    <tableColumn id="10583" name="Στήλη10562"/>
    <tableColumn id="10584" name="Στήλη10563"/>
    <tableColumn id="10585" name="Στήλη10564"/>
    <tableColumn id="10586" name="Στήλη10565"/>
    <tableColumn id="10587" name="Στήλη10566"/>
    <tableColumn id="10588" name="Στήλη10567"/>
    <tableColumn id="10589" name="Στήλη10568"/>
    <tableColumn id="10590" name="Στήλη10569"/>
    <tableColumn id="10591" name="Στήλη10570"/>
    <tableColumn id="10592" name="Στήλη10571"/>
    <tableColumn id="10593" name="Στήλη10572"/>
    <tableColumn id="10594" name="Στήλη10573"/>
    <tableColumn id="10595" name="Στήλη10574"/>
    <tableColumn id="10596" name="Στήλη10575"/>
    <tableColumn id="10597" name="Στήλη10576"/>
    <tableColumn id="10598" name="Στήλη10577"/>
    <tableColumn id="10599" name="Στήλη10578"/>
    <tableColumn id="10600" name="Στήλη10579"/>
    <tableColumn id="10601" name="Στήλη10580"/>
    <tableColumn id="10602" name="Στήλη10581"/>
    <tableColumn id="10603" name="Στήλη10582"/>
    <tableColumn id="10604" name="Στήλη10583"/>
    <tableColumn id="10605" name="Στήλη10584"/>
    <tableColumn id="10606" name="Στήλη10585"/>
    <tableColumn id="10607" name="Στήλη10586"/>
    <tableColumn id="10608" name="Στήλη10587"/>
    <tableColumn id="10609" name="Στήλη10588"/>
    <tableColumn id="10610" name="Στήλη10589"/>
    <tableColumn id="10611" name="Στήλη10590"/>
    <tableColumn id="10612" name="Στήλη10591"/>
    <tableColumn id="10613" name="Στήλη10592"/>
    <tableColumn id="10614" name="Στήλη10593"/>
    <tableColumn id="10615" name="Στήλη10594"/>
    <tableColumn id="10616" name="Στήλη10595"/>
    <tableColumn id="10617" name="Στήλη10596"/>
    <tableColumn id="10618" name="Στήλη10597"/>
    <tableColumn id="10619" name="Στήλη10598"/>
    <tableColumn id="10620" name="Στήλη10599"/>
    <tableColumn id="10621" name="Στήλη10600"/>
    <tableColumn id="10622" name="Στήλη10601"/>
    <tableColumn id="10623" name="Στήλη10602"/>
    <tableColumn id="10624" name="Στήλη10603"/>
    <tableColumn id="10625" name="Στήλη10604"/>
    <tableColumn id="10626" name="Στήλη10605"/>
    <tableColumn id="10627" name="Στήλη10606"/>
    <tableColumn id="10628" name="Στήλη10607"/>
    <tableColumn id="10629" name="Στήλη10608"/>
    <tableColumn id="10630" name="Στήλη10609"/>
    <tableColumn id="10631" name="Στήλη10610"/>
    <tableColumn id="10632" name="Στήλη10611"/>
    <tableColumn id="10633" name="Στήλη10612"/>
    <tableColumn id="10634" name="Στήλη10613"/>
    <tableColumn id="10635" name="Στήλη10614"/>
    <tableColumn id="10636" name="Στήλη10615"/>
    <tableColumn id="10637" name="Στήλη10616"/>
    <tableColumn id="10638" name="Στήλη10617"/>
    <tableColumn id="10639" name="Στήλη10618"/>
    <tableColumn id="10640" name="Στήλη10619"/>
    <tableColumn id="10641" name="Στήλη10620"/>
    <tableColumn id="10642" name="Στήλη10621"/>
    <tableColumn id="10643" name="Στήλη10622"/>
    <tableColumn id="10644" name="Στήλη10623"/>
    <tableColumn id="10645" name="Στήλη10624"/>
    <tableColumn id="10646" name="Στήλη10625"/>
    <tableColumn id="10647" name="Στήλη10626"/>
    <tableColumn id="10648" name="Στήλη10627"/>
    <tableColumn id="10649" name="Στήλη10628"/>
    <tableColumn id="10650" name="Στήλη10629"/>
    <tableColumn id="10651" name="Στήλη10630"/>
    <tableColumn id="10652" name="Στήλη10631"/>
    <tableColumn id="10653" name="Στήλη10632"/>
    <tableColumn id="10654" name="Στήλη10633"/>
    <tableColumn id="10655" name="Στήλη10634"/>
    <tableColumn id="10656" name="Στήλη10635"/>
    <tableColumn id="10657" name="Στήλη10636"/>
    <tableColumn id="10658" name="Στήλη10637"/>
    <tableColumn id="10659" name="Στήλη10638"/>
    <tableColumn id="10660" name="Στήλη10639"/>
    <tableColumn id="10661" name="Στήλη10640"/>
    <tableColumn id="10662" name="Στήλη10641"/>
    <tableColumn id="10663" name="Στήλη10642"/>
    <tableColumn id="10664" name="Στήλη10643"/>
    <tableColumn id="10665" name="Στήλη10644"/>
    <tableColumn id="10666" name="Στήλη10645"/>
    <tableColumn id="10667" name="Στήλη10646"/>
    <tableColumn id="10668" name="Στήλη10647"/>
    <tableColumn id="10669" name="Στήλη10648"/>
    <tableColumn id="10670" name="Στήλη10649"/>
    <tableColumn id="10671" name="Στήλη10650"/>
    <tableColumn id="10672" name="Στήλη10651"/>
    <tableColumn id="10673" name="Στήλη10652"/>
    <tableColumn id="10674" name="Στήλη10653"/>
    <tableColumn id="10675" name="Στήλη10654"/>
    <tableColumn id="10676" name="Στήλη10655"/>
    <tableColumn id="10677" name="Στήλη10656"/>
    <tableColumn id="10678" name="Στήλη10657"/>
    <tableColumn id="10679" name="Στήλη10658"/>
    <tableColumn id="10680" name="Στήλη10659"/>
    <tableColumn id="10681" name="Στήλη10660"/>
    <tableColumn id="10682" name="Στήλη10661"/>
    <tableColumn id="10683" name="Στήλη10662"/>
    <tableColumn id="10684" name="Στήλη10663"/>
    <tableColumn id="10685" name="Στήλη10664"/>
    <tableColumn id="10686" name="Στήλη10665"/>
    <tableColumn id="10687" name="Στήλη10666"/>
    <tableColumn id="10688" name="Στήλη10667"/>
    <tableColumn id="10689" name="Στήλη10668"/>
    <tableColumn id="10690" name="Στήλη10669"/>
    <tableColumn id="10691" name="Στήλη10670"/>
    <tableColumn id="10692" name="Στήλη10671"/>
    <tableColumn id="10693" name="Στήλη10672"/>
    <tableColumn id="10694" name="Στήλη10673"/>
    <tableColumn id="10695" name="Στήλη10674"/>
    <tableColumn id="10696" name="Στήλη10675"/>
    <tableColumn id="10697" name="Στήλη10676"/>
    <tableColumn id="10698" name="Στήλη10677"/>
    <tableColumn id="10699" name="Στήλη10678"/>
    <tableColumn id="10700" name="Στήλη10679"/>
    <tableColumn id="10701" name="Στήλη10680"/>
    <tableColumn id="10702" name="Στήλη10681"/>
    <tableColumn id="10703" name="Στήλη10682"/>
    <tableColumn id="10704" name="Στήλη10683"/>
    <tableColumn id="10705" name="Στήλη10684"/>
    <tableColumn id="10706" name="Στήλη10685"/>
    <tableColumn id="10707" name="Στήλη10686"/>
    <tableColumn id="10708" name="Στήλη10687"/>
    <tableColumn id="10709" name="Στήλη10688"/>
    <tableColumn id="10710" name="Στήλη10689"/>
    <tableColumn id="10711" name="Στήλη10690"/>
    <tableColumn id="10712" name="Στήλη10691"/>
    <tableColumn id="10713" name="Στήλη10692"/>
    <tableColumn id="10714" name="Στήλη10693"/>
    <tableColumn id="10715" name="Στήλη10694"/>
    <tableColumn id="10716" name="Στήλη10695"/>
    <tableColumn id="10717" name="Στήλη10696"/>
    <tableColumn id="10718" name="Στήλη10697"/>
    <tableColumn id="10719" name="Στήλη10698"/>
    <tableColumn id="10720" name="Στήλη10699"/>
    <tableColumn id="10721" name="Στήλη10700"/>
    <tableColumn id="10722" name="Στήλη10701"/>
    <tableColumn id="10723" name="Στήλη10702"/>
    <tableColumn id="10724" name="Στήλη10703"/>
    <tableColumn id="10725" name="Στήλη10704"/>
    <tableColumn id="10726" name="Στήλη10705"/>
    <tableColumn id="10727" name="Στήλη10706"/>
    <tableColumn id="10728" name="Στήλη10707"/>
    <tableColumn id="10729" name="Στήλη10708"/>
    <tableColumn id="10730" name="Στήλη10709"/>
    <tableColumn id="10731" name="Στήλη10710"/>
    <tableColumn id="10732" name="Στήλη10711"/>
    <tableColumn id="10733" name="Στήλη10712"/>
    <tableColumn id="10734" name="Στήλη10713"/>
    <tableColumn id="10735" name="Στήλη10714"/>
    <tableColumn id="10736" name="Στήλη10715"/>
    <tableColumn id="10737" name="Στήλη10716"/>
    <tableColumn id="10738" name="Στήλη10717"/>
    <tableColumn id="10739" name="Στήλη10718"/>
    <tableColumn id="10740" name="Στήλη10719"/>
    <tableColumn id="10741" name="Στήλη10720"/>
    <tableColumn id="10742" name="Στήλη10721"/>
    <tableColumn id="10743" name="Στήλη10722"/>
    <tableColumn id="10744" name="Στήλη10723"/>
    <tableColumn id="10745" name="Στήλη10724"/>
    <tableColumn id="10746" name="Στήλη10725"/>
    <tableColumn id="10747" name="Στήλη10726"/>
    <tableColumn id="10748" name="Στήλη10727"/>
    <tableColumn id="10749" name="Στήλη10728"/>
    <tableColumn id="10750" name="Στήλη10729"/>
    <tableColumn id="10751" name="Στήλη10730"/>
    <tableColumn id="10752" name="Στήλη10731"/>
    <tableColumn id="10753" name="Στήλη10732"/>
    <tableColumn id="10754" name="Στήλη10733"/>
    <tableColumn id="10755" name="Στήλη10734"/>
    <tableColumn id="10756" name="Στήλη10735"/>
    <tableColumn id="10757" name="Στήλη10736"/>
    <tableColumn id="10758" name="Στήλη10737"/>
    <tableColumn id="10759" name="Στήλη10738"/>
    <tableColumn id="10760" name="Στήλη10739"/>
    <tableColumn id="10761" name="Στήλη10740"/>
    <tableColumn id="10762" name="Στήλη10741"/>
    <tableColumn id="10763" name="Στήλη10742"/>
    <tableColumn id="10764" name="Στήλη10743"/>
    <tableColumn id="10765" name="Στήλη10744"/>
    <tableColumn id="10766" name="Στήλη10745"/>
    <tableColumn id="10767" name="Στήλη10746"/>
    <tableColumn id="10768" name="Στήλη10747"/>
    <tableColumn id="10769" name="Στήλη10748"/>
    <tableColumn id="10770" name="Στήλη10749"/>
    <tableColumn id="10771" name="Στήλη10750"/>
    <tableColumn id="10772" name="Στήλη10751"/>
    <tableColumn id="10773" name="Στήλη10752"/>
    <tableColumn id="10774" name="Στήλη10753"/>
    <tableColumn id="10775" name="Στήλη10754"/>
    <tableColumn id="10776" name="Στήλη10755"/>
    <tableColumn id="10777" name="Στήλη10756"/>
    <tableColumn id="10778" name="Στήλη10757"/>
    <tableColumn id="10779" name="Στήλη10758"/>
    <tableColumn id="10780" name="Στήλη10759"/>
    <tableColumn id="10781" name="Στήλη10760"/>
    <tableColumn id="10782" name="Στήλη10761"/>
    <tableColumn id="10783" name="Στήλη10762"/>
    <tableColumn id="10784" name="Στήλη10763"/>
    <tableColumn id="10785" name="Στήλη10764"/>
    <tableColumn id="10786" name="Στήλη10765"/>
    <tableColumn id="10787" name="Στήλη10766"/>
    <tableColumn id="10788" name="Στήλη10767"/>
    <tableColumn id="10789" name="Στήλη10768"/>
    <tableColumn id="10790" name="Στήλη10769"/>
    <tableColumn id="10791" name="Στήλη10770"/>
    <tableColumn id="10792" name="Στήλη10771"/>
    <tableColumn id="10793" name="Στήλη10772"/>
    <tableColumn id="10794" name="Στήλη10773"/>
    <tableColumn id="10795" name="Στήλη10774"/>
    <tableColumn id="10796" name="Στήλη10775"/>
    <tableColumn id="10797" name="Στήλη10776"/>
    <tableColumn id="10798" name="Στήλη10777"/>
    <tableColumn id="10799" name="Στήλη10778"/>
    <tableColumn id="10800" name="Στήλη10779"/>
    <tableColumn id="10801" name="Στήλη10780"/>
    <tableColumn id="10802" name="Στήλη10781"/>
    <tableColumn id="10803" name="Στήλη10782"/>
    <tableColumn id="10804" name="Στήλη10783"/>
    <tableColumn id="10805" name="Στήλη10784"/>
    <tableColumn id="10806" name="Στήλη10785"/>
    <tableColumn id="10807" name="Στήλη10786"/>
    <tableColumn id="10808" name="Στήλη10787"/>
    <tableColumn id="10809" name="Στήλη10788"/>
    <tableColumn id="10810" name="Στήλη10789"/>
    <tableColumn id="10811" name="Στήλη10790"/>
    <tableColumn id="10812" name="Στήλη10791"/>
    <tableColumn id="10813" name="Στήλη10792"/>
    <tableColumn id="10814" name="Στήλη10793"/>
    <tableColumn id="10815" name="Στήλη10794"/>
    <tableColumn id="10816" name="Στήλη10795"/>
    <tableColumn id="10817" name="Στήλη10796"/>
    <tableColumn id="10818" name="Στήλη10797"/>
    <tableColumn id="10819" name="Στήλη10798"/>
    <tableColumn id="10820" name="Στήλη10799"/>
    <tableColumn id="10821" name="Στήλη10800"/>
    <tableColumn id="10822" name="Στήλη10801"/>
    <tableColumn id="10823" name="Στήλη10802"/>
    <tableColumn id="10824" name="Στήλη10803"/>
    <tableColumn id="10825" name="Στήλη10804"/>
    <tableColumn id="10826" name="Στήλη10805"/>
    <tableColumn id="10827" name="Στήλη10806"/>
    <tableColumn id="10828" name="Στήλη10807"/>
    <tableColumn id="10829" name="Στήλη10808"/>
    <tableColumn id="10830" name="Στήλη10809"/>
    <tableColumn id="10831" name="Στήλη10810"/>
    <tableColumn id="10832" name="Στήλη10811"/>
    <tableColumn id="10833" name="Στήλη10812"/>
    <tableColumn id="10834" name="Στήλη10813"/>
    <tableColumn id="10835" name="Στήλη10814"/>
    <tableColumn id="10836" name="Στήλη10815"/>
    <tableColumn id="10837" name="Στήλη10816"/>
    <tableColumn id="10838" name="Στήλη10817"/>
    <tableColumn id="10839" name="Στήλη10818"/>
    <tableColumn id="10840" name="Στήλη10819"/>
    <tableColumn id="10841" name="Στήλη10820"/>
    <tableColumn id="10842" name="Στήλη10821"/>
    <tableColumn id="10843" name="Στήλη10822"/>
    <tableColumn id="10844" name="Στήλη10823"/>
    <tableColumn id="10845" name="Στήλη10824"/>
    <tableColumn id="10846" name="Στήλη10825"/>
    <tableColumn id="10847" name="Στήλη10826"/>
    <tableColumn id="10848" name="Στήλη10827"/>
    <tableColumn id="10849" name="Στήλη10828"/>
    <tableColumn id="10850" name="Στήλη10829"/>
    <tableColumn id="10851" name="Στήλη10830"/>
    <tableColumn id="10852" name="Στήλη10831"/>
    <tableColumn id="10853" name="Στήλη10832"/>
    <tableColumn id="10854" name="Στήλη10833"/>
    <tableColumn id="10855" name="Στήλη10834"/>
    <tableColumn id="10856" name="Στήλη10835"/>
    <tableColumn id="10857" name="Στήλη10836"/>
    <tableColumn id="10858" name="Στήλη10837"/>
    <tableColumn id="10859" name="Στήλη10838"/>
    <tableColumn id="10860" name="Στήλη10839"/>
    <tableColumn id="10861" name="Στήλη10840"/>
    <tableColumn id="10862" name="Στήλη10841"/>
    <tableColumn id="10863" name="Στήλη10842"/>
    <tableColumn id="10864" name="Στήλη10843"/>
    <tableColumn id="10865" name="Στήλη10844"/>
    <tableColumn id="10866" name="Στήλη10845"/>
    <tableColumn id="10867" name="Στήλη10846"/>
    <tableColumn id="10868" name="Στήλη10847"/>
    <tableColumn id="10869" name="Στήλη10848"/>
    <tableColumn id="10870" name="Στήλη10849"/>
    <tableColumn id="10871" name="Στήλη10850"/>
    <tableColumn id="10872" name="Στήλη10851"/>
    <tableColumn id="10873" name="Στήλη10852"/>
    <tableColumn id="10874" name="Στήλη10853"/>
    <tableColumn id="10875" name="Στήλη10854"/>
    <tableColumn id="10876" name="Στήλη10855"/>
    <tableColumn id="10877" name="Στήλη10856"/>
    <tableColumn id="10878" name="Στήλη10857"/>
    <tableColumn id="10879" name="Στήλη10858"/>
    <tableColumn id="10880" name="Στήλη10859"/>
    <tableColumn id="10881" name="Στήλη10860"/>
    <tableColumn id="10882" name="Στήλη10861"/>
    <tableColumn id="10883" name="Στήλη10862"/>
    <tableColumn id="10884" name="Στήλη10863"/>
    <tableColumn id="10885" name="Στήλη10864"/>
    <tableColumn id="10886" name="Στήλη10865"/>
    <tableColumn id="10887" name="Στήλη10866"/>
    <tableColumn id="10888" name="Στήλη10867"/>
    <tableColumn id="10889" name="Στήλη10868"/>
    <tableColumn id="10890" name="Στήλη10869"/>
    <tableColumn id="10891" name="Στήλη10870"/>
    <tableColumn id="10892" name="Στήλη10871"/>
    <tableColumn id="10893" name="Στήλη10872"/>
    <tableColumn id="10894" name="Στήλη10873"/>
    <tableColumn id="10895" name="Στήλη10874"/>
    <tableColumn id="10896" name="Στήλη10875"/>
    <tableColumn id="10897" name="Στήλη10876"/>
    <tableColumn id="10898" name="Στήλη10877"/>
    <tableColumn id="10899" name="Στήλη10878"/>
    <tableColumn id="10900" name="Στήλη10879"/>
    <tableColumn id="10901" name="Στήλη10880"/>
    <tableColumn id="10902" name="Στήλη10881"/>
    <tableColumn id="10903" name="Στήλη10882"/>
    <tableColumn id="10904" name="Στήλη10883"/>
    <tableColumn id="10905" name="Στήλη10884"/>
    <tableColumn id="10906" name="Στήλη10885"/>
    <tableColumn id="10907" name="Στήλη10886"/>
    <tableColumn id="10908" name="Στήλη10887"/>
    <tableColumn id="10909" name="Στήλη10888"/>
    <tableColumn id="10910" name="Στήλη10889"/>
    <tableColumn id="10911" name="Στήλη10890"/>
    <tableColumn id="10912" name="Στήλη10891"/>
    <tableColumn id="10913" name="Στήλη10892"/>
    <tableColumn id="10914" name="Στήλη10893"/>
    <tableColumn id="10915" name="Στήλη10894"/>
    <tableColumn id="10916" name="Στήλη10895"/>
    <tableColumn id="10917" name="Στήλη10896"/>
    <tableColumn id="10918" name="Στήλη10897"/>
    <tableColumn id="10919" name="Στήλη10898"/>
    <tableColumn id="10920" name="Στήλη10899"/>
    <tableColumn id="10921" name="Στήλη10900"/>
    <tableColumn id="10922" name="Στήλη10901"/>
    <tableColumn id="10923" name="Στήλη10902"/>
    <tableColumn id="10924" name="Στήλη10903"/>
    <tableColumn id="10925" name="Στήλη10904"/>
    <tableColumn id="10926" name="Στήλη10905"/>
    <tableColumn id="10927" name="Στήλη10906"/>
    <tableColumn id="10928" name="Στήλη10907"/>
    <tableColumn id="10929" name="Στήλη10908"/>
    <tableColumn id="10930" name="Στήλη10909"/>
    <tableColumn id="10931" name="Στήλη10910"/>
    <tableColumn id="10932" name="Στήλη10911"/>
    <tableColumn id="10933" name="Στήλη10912"/>
    <tableColumn id="10934" name="Στήλη10913"/>
    <tableColumn id="10935" name="Στήλη10914"/>
    <tableColumn id="10936" name="Στήλη10915"/>
    <tableColumn id="10937" name="Στήλη10916"/>
    <tableColumn id="10938" name="Στήλη10917"/>
    <tableColumn id="10939" name="Στήλη10918"/>
    <tableColumn id="10940" name="Στήλη10919"/>
    <tableColumn id="10941" name="Στήλη10920"/>
    <tableColumn id="10942" name="Στήλη10921"/>
    <tableColumn id="10943" name="Στήλη10922"/>
    <tableColumn id="10944" name="Στήλη10923"/>
    <tableColumn id="10945" name="Στήλη10924"/>
    <tableColumn id="10946" name="Στήλη10925"/>
    <tableColumn id="10947" name="Στήλη10926"/>
    <tableColumn id="10948" name="Στήλη10927"/>
    <tableColumn id="10949" name="Στήλη10928"/>
    <tableColumn id="10950" name="Στήλη10929"/>
    <tableColumn id="10951" name="Στήλη10930"/>
    <tableColumn id="10952" name="Στήλη10931"/>
    <tableColumn id="10953" name="Στήλη10932"/>
    <tableColumn id="10954" name="Στήλη10933"/>
    <tableColumn id="10955" name="Στήλη10934"/>
    <tableColumn id="10956" name="Στήλη10935"/>
    <tableColumn id="10957" name="Στήλη10936"/>
    <tableColumn id="10958" name="Στήλη10937"/>
    <tableColumn id="10959" name="Στήλη10938"/>
    <tableColumn id="10960" name="Στήλη10939"/>
    <tableColumn id="10961" name="Στήλη10940"/>
    <tableColumn id="10962" name="Στήλη10941"/>
    <tableColumn id="10963" name="Στήλη10942"/>
    <tableColumn id="10964" name="Στήλη10943"/>
    <tableColumn id="10965" name="Στήλη10944"/>
    <tableColumn id="10966" name="Στήλη10945"/>
    <tableColumn id="10967" name="Στήλη10946"/>
    <tableColumn id="10968" name="Στήλη10947"/>
    <tableColumn id="10969" name="Στήλη10948"/>
    <tableColumn id="10970" name="Στήλη10949"/>
    <tableColumn id="10971" name="Στήλη10950"/>
    <tableColumn id="10972" name="Στήλη10951"/>
    <tableColumn id="10973" name="Στήλη10952"/>
    <tableColumn id="10974" name="Στήλη10953"/>
    <tableColumn id="10975" name="Στήλη10954"/>
    <tableColumn id="10976" name="Στήλη10955"/>
    <tableColumn id="10977" name="Στήλη10956"/>
    <tableColumn id="10978" name="Στήλη10957"/>
    <tableColumn id="10979" name="Στήλη10958"/>
    <tableColumn id="10980" name="Στήλη10959"/>
    <tableColumn id="10981" name="Στήλη10960"/>
    <tableColumn id="10982" name="Στήλη10961"/>
    <tableColumn id="10983" name="Στήλη10962"/>
    <tableColumn id="10984" name="Στήλη10963"/>
    <tableColumn id="10985" name="Στήλη10964"/>
    <tableColumn id="10986" name="Στήλη10965"/>
    <tableColumn id="10987" name="Στήλη10966"/>
    <tableColumn id="10988" name="Στήλη10967"/>
    <tableColumn id="10989" name="Στήλη10968"/>
    <tableColumn id="10990" name="Στήλη10969"/>
    <tableColumn id="10991" name="Στήλη10970"/>
    <tableColumn id="10992" name="Στήλη10971"/>
    <tableColumn id="10993" name="Στήλη10972"/>
    <tableColumn id="10994" name="Στήλη10973"/>
    <tableColumn id="10995" name="Στήλη10974"/>
    <tableColumn id="10996" name="Στήλη10975"/>
    <tableColumn id="10997" name="Στήλη10976"/>
    <tableColumn id="10998" name="Στήλη10977"/>
    <tableColumn id="10999" name="Στήλη10978"/>
    <tableColumn id="11000" name="Στήλη10979"/>
    <tableColumn id="11001" name="Στήλη10980"/>
    <tableColumn id="11002" name="Στήλη10981"/>
    <tableColumn id="11003" name="Στήλη10982"/>
    <tableColumn id="11004" name="Στήλη10983"/>
    <tableColumn id="11005" name="Στήλη10984"/>
    <tableColumn id="11006" name="Στήλη10985"/>
    <tableColumn id="11007" name="Στήλη10986"/>
    <tableColumn id="11008" name="Στήλη10987"/>
    <tableColumn id="11009" name="Στήλη10988"/>
    <tableColumn id="11010" name="Στήλη10989"/>
    <tableColumn id="11011" name="Στήλη10990"/>
    <tableColumn id="11012" name="Στήλη10991"/>
    <tableColumn id="11013" name="Στήλη10992"/>
    <tableColumn id="11014" name="Στήλη10993"/>
    <tableColumn id="11015" name="Στήλη10994"/>
    <tableColumn id="11016" name="Στήλη10995"/>
    <tableColumn id="11017" name="Στήλη10996"/>
    <tableColumn id="11018" name="Στήλη10997"/>
    <tableColumn id="11019" name="Στήλη10998"/>
    <tableColumn id="11020" name="Στήλη10999"/>
    <tableColumn id="11021" name="Στήλη11000"/>
    <tableColumn id="11022" name="Στήλη11001"/>
    <tableColumn id="11023" name="Στήλη11002"/>
    <tableColumn id="11024" name="Στήλη11003"/>
    <tableColumn id="11025" name="Στήλη11004"/>
    <tableColumn id="11026" name="Στήλη11005"/>
    <tableColumn id="11027" name="Στήλη11006"/>
    <tableColumn id="11028" name="Στήλη11007"/>
    <tableColumn id="11029" name="Στήλη11008"/>
    <tableColumn id="11030" name="Στήλη11009"/>
    <tableColumn id="11031" name="Στήλη11010"/>
    <tableColumn id="11032" name="Στήλη11011"/>
    <tableColumn id="11033" name="Στήλη11012"/>
    <tableColumn id="11034" name="Στήλη11013"/>
    <tableColumn id="11035" name="Στήλη11014"/>
    <tableColumn id="11036" name="Στήλη11015"/>
    <tableColumn id="11037" name="Στήλη11016"/>
    <tableColumn id="11038" name="Στήλη11017"/>
    <tableColumn id="11039" name="Στήλη11018"/>
    <tableColumn id="11040" name="Στήλη11019"/>
    <tableColumn id="11041" name="Στήλη11020"/>
    <tableColumn id="11042" name="Στήλη11021"/>
    <tableColumn id="11043" name="Στήλη11022"/>
    <tableColumn id="11044" name="Στήλη11023"/>
    <tableColumn id="11045" name="Στήλη11024"/>
    <tableColumn id="11046" name="Στήλη11025"/>
    <tableColumn id="11047" name="Στήλη11026"/>
    <tableColumn id="11048" name="Στήλη11027"/>
    <tableColumn id="11049" name="Στήλη11028"/>
    <tableColumn id="11050" name="Στήλη11029"/>
    <tableColumn id="11051" name="Στήλη11030"/>
    <tableColumn id="11052" name="Στήλη11031"/>
    <tableColumn id="11053" name="Στήλη11032"/>
    <tableColumn id="11054" name="Στήλη11033"/>
    <tableColumn id="11055" name="Στήλη11034"/>
    <tableColumn id="11056" name="Στήλη11035"/>
    <tableColumn id="11057" name="Στήλη11036"/>
    <tableColumn id="11058" name="Στήλη11037"/>
    <tableColumn id="11059" name="Στήλη11038"/>
    <tableColumn id="11060" name="Στήλη11039"/>
    <tableColumn id="11061" name="Στήλη11040"/>
    <tableColumn id="11062" name="Στήλη11041"/>
    <tableColumn id="11063" name="Στήλη11042"/>
    <tableColumn id="11064" name="Στήλη11043"/>
    <tableColumn id="11065" name="Στήλη11044"/>
    <tableColumn id="11066" name="Στήλη11045"/>
    <tableColumn id="11067" name="Στήλη11046"/>
    <tableColumn id="11068" name="Στήλη11047"/>
    <tableColumn id="11069" name="Στήλη11048"/>
    <tableColumn id="11070" name="Στήλη11049"/>
    <tableColumn id="11071" name="Στήλη11050"/>
    <tableColumn id="11072" name="Στήλη11051"/>
    <tableColumn id="11073" name="Στήλη11052"/>
    <tableColumn id="11074" name="Στήλη11053"/>
    <tableColumn id="11075" name="Στήλη11054"/>
    <tableColumn id="11076" name="Στήλη11055"/>
    <tableColumn id="11077" name="Στήλη11056"/>
    <tableColumn id="11078" name="Στήλη11057"/>
    <tableColumn id="11079" name="Στήλη11058"/>
    <tableColumn id="11080" name="Στήλη11059"/>
    <tableColumn id="11081" name="Στήλη11060"/>
    <tableColumn id="11082" name="Στήλη11061"/>
    <tableColumn id="11083" name="Στήλη11062"/>
    <tableColumn id="11084" name="Στήλη11063"/>
    <tableColumn id="11085" name="Στήλη11064"/>
    <tableColumn id="11086" name="Στήλη11065"/>
    <tableColumn id="11087" name="Στήλη11066"/>
    <tableColumn id="11088" name="Στήλη11067"/>
    <tableColumn id="11089" name="Στήλη11068"/>
    <tableColumn id="11090" name="Στήλη11069"/>
    <tableColumn id="11091" name="Στήλη11070"/>
    <tableColumn id="11092" name="Στήλη11071"/>
    <tableColumn id="11093" name="Στήλη11072"/>
    <tableColumn id="11094" name="Στήλη11073"/>
    <tableColumn id="11095" name="Στήλη11074"/>
    <tableColumn id="11096" name="Στήλη11075"/>
    <tableColumn id="11097" name="Στήλη11076"/>
    <tableColumn id="11098" name="Στήλη11077"/>
    <tableColumn id="11099" name="Στήλη11078"/>
    <tableColumn id="11100" name="Στήλη11079"/>
    <tableColumn id="11101" name="Στήλη11080"/>
    <tableColumn id="11102" name="Στήλη11081"/>
    <tableColumn id="11103" name="Στήλη11082"/>
    <tableColumn id="11104" name="Στήλη11083"/>
    <tableColumn id="11105" name="Στήλη11084"/>
    <tableColumn id="11106" name="Στήλη11085"/>
    <tableColumn id="11107" name="Στήλη11086"/>
    <tableColumn id="11108" name="Στήλη11087"/>
    <tableColumn id="11109" name="Στήλη11088"/>
    <tableColumn id="11110" name="Στήλη11089"/>
    <tableColumn id="11111" name="Στήλη11090"/>
    <tableColumn id="11112" name="Στήλη11091"/>
    <tableColumn id="11113" name="Στήλη11092"/>
    <tableColumn id="11114" name="Στήλη11093"/>
    <tableColumn id="11115" name="Στήλη11094"/>
    <tableColumn id="11116" name="Στήλη11095"/>
    <tableColumn id="11117" name="Στήλη11096"/>
    <tableColumn id="11118" name="Στήλη11097"/>
    <tableColumn id="11119" name="Στήλη11098"/>
    <tableColumn id="11120" name="Στήλη11099"/>
    <tableColumn id="11121" name="Στήλη11100"/>
    <tableColumn id="11122" name="Στήλη11101"/>
    <tableColumn id="11123" name="Στήλη11102"/>
    <tableColumn id="11124" name="Στήλη11103"/>
    <tableColumn id="11125" name="Στήλη11104"/>
    <tableColumn id="11126" name="Στήλη11105"/>
    <tableColumn id="11127" name="Στήλη11106"/>
    <tableColumn id="11128" name="Στήλη11107"/>
    <tableColumn id="11129" name="Στήλη11108"/>
    <tableColumn id="11130" name="Στήλη11109"/>
    <tableColumn id="11131" name="Στήλη11110"/>
    <tableColumn id="11132" name="Στήλη11111"/>
    <tableColumn id="11133" name="Στήλη11112"/>
    <tableColumn id="11134" name="Στήλη11113"/>
    <tableColumn id="11135" name="Στήλη11114"/>
    <tableColumn id="11136" name="Στήλη11115"/>
    <tableColumn id="11137" name="Στήλη11116"/>
    <tableColumn id="11138" name="Στήλη11117"/>
    <tableColumn id="11139" name="Στήλη11118"/>
    <tableColumn id="11140" name="Στήλη11119"/>
    <tableColumn id="11141" name="Στήλη11120"/>
    <tableColumn id="11142" name="Στήλη11121"/>
    <tableColumn id="11143" name="Στήλη11122"/>
    <tableColumn id="11144" name="Στήλη11123"/>
    <tableColumn id="11145" name="Στήλη11124"/>
    <tableColumn id="11146" name="Στήλη11125"/>
    <tableColumn id="11147" name="Στήλη11126"/>
    <tableColumn id="11148" name="Στήλη11127"/>
    <tableColumn id="11149" name="Στήλη11128"/>
    <tableColumn id="11150" name="Στήλη11129"/>
    <tableColumn id="11151" name="Στήλη11130"/>
    <tableColumn id="11152" name="Στήλη11131"/>
    <tableColumn id="11153" name="Στήλη11132"/>
    <tableColumn id="11154" name="Στήλη11133"/>
    <tableColumn id="11155" name="Στήλη11134"/>
    <tableColumn id="11156" name="Στήλη11135"/>
    <tableColumn id="11157" name="Στήλη11136"/>
    <tableColumn id="11158" name="Στήλη11137"/>
    <tableColumn id="11159" name="Στήλη11138"/>
    <tableColumn id="11160" name="Στήλη11139"/>
    <tableColumn id="11161" name="Στήλη11140"/>
    <tableColumn id="11162" name="Στήλη11141"/>
    <tableColumn id="11163" name="Στήλη11142"/>
    <tableColumn id="11164" name="Στήλη11143"/>
    <tableColumn id="11165" name="Στήλη11144"/>
    <tableColumn id="11166" name="Στήλη11145"/>
    <tableColumn id="11167" name="Στήλη11146"/>
    <tableColumn id="11168" name="Στήλη11147"/>
    <tableColumn id="11169" name="Στήλη11148"/>
    <tableColumn id="11170" name="Στήλη11149"/>
    <tableColumn id="11171" name="Στήλη11150"/>
    <tableColumn id="11172" name="Στήλη11151"/>
    <tableColumn id="11173" name="Στήλη11152"/>
    <tableColumn id="11174" name="Στήλη11153"/>
    <tableColumn id="11175" name="Στήλη11154"/>
    <tableColumn id="11176" name="Στήλη11155"/>
    <tableColumn id="11177" name="Στήλη11156"/>
    <tableColumn id="11178" name="Στήλη11157"/>
    <tableColumn id="11179" name="Στήλη11158"/>
    <tableColumn id="11180" name="Στήλη11159"/>
    <tableColumn id="11181" name="Στήλη11160"/>
    <tableColumn id="11182" name="Στήλη11161"/>
    <tableColumn id="11183" name="Στήλη11162"/>
    <tableColumn id="11184" name="Στήλη11163"/>
    <tableColumn id="11185" name="Στήλη11164"/>
    <tableColumn id="11186" name="Στήλη11165"/>
    <tableColumn id="11187" name="Στήλη11166"/>
    <tableColumn id="11188" name="Στήλη11167"/>
    <tableColumn id="11189" name="Στήλη11168"/>
    <tableColumn id="11190" name="Στήλη11169"/>
    <tableColumn id="11191" name="Στήλη11170"/>
    <tableColumn id="11192" name="Στήλη11171"/>
    <tableColumn id="11193" name="Στήλη11172"/>
    <tableColumn id="11194" name="Στήλη11173"/>
    <tableColumn id="11195" name="Στήλη11174"/>
    <tableColumn id="11196" name="Στήλη11175"/>
    <tableColumn id="11197" name="Στήλη11176"/>
    <tableColumn id="11198" name="Στήλη11177"/>
    <tableColumn id="11199" name="Στήλη11178"/>
    <tableColumn id="11200" name="Στήλη11179"/>
    <tableColumn id="11201" name="Στήλη11180"/>
    <tableColumn id="11202" name="Στήλη11181"/>
    <tableColumn id="11203" name="Στήλη11182"/>
    <tableColumn id="11204" name="Στήλη11183"/>
    <tableColumn id="11205" name="Στήλη11184"/>
    <tableColumn id="11206" name="Στήλη11185"/>
    <tableColumn id="11207" name="Στήλη11186"/>
    <tableColumn id="11208" name="Στήλη11187"/>
    <tableColumn id="11209" name="Στήλη11188"/>
    <tableColumn id="11210" name="Στήλη11189"/>
    <tableColumn id="11211" name="Στήλη11190"/>
    <tableColumn id="11212" name="Στήλη11191"/>
    <tableColumn id="11213" name="Στήλη11192"/>
    <tableColumn id="11214" name="Στήλη11193"/>
    <tableColumn id="11215" name="Στήλη11194"/>
    <tableColumn id="11216" name="Στήλη11195"/>
    <tableColumn id="11217" name="Στήλη11196"/>
    <tableColumn id="11218" name="Στήλη11197"/>
    <tableColumn id="11219" name="Στήλη11198"/>
    <tableColumn id="11220" name="Στήλη11199"/>
    <tableColumn id="11221" name="Στήλη11200"/>
    <tableColumn id="11222" name="Στήλη11201"/>
    <tableColumn id="11223" name="Στήλη11202"/>
    <tableColumn id="11224" name="Στήλη11203"/>
    <tableColumn id="11225" name="Στήλη11204"/>
    <tableColumn id="11226" name="Στήλη11205"/>
    <tableColumn id="11227" name="Στήλη11206"/>
    <tableColumn id="11228" name="Στήλη11207"/>
    <tableColumn id="11229" name="Στήλη11208"/>
    <tableColumn id="11230" name="Στήλη11209"/>
    <tableColumn id="11231" name="Στήλη11210"/>
    <tableColumn id="11232" name="Στήλη11211"/>
    <tableColumn id="11233" name="Στήλη11212"/>
    <tableColumn id="11234" name="Στήλη11213"/>
    <tableColumn id="11235" name="Στήλη11214"/>
    <tableColumn id="11236" name="Στήλη11215"/>
    <tableColumn id="11237" name="Στήλη11216"/>
    <tableColumn id="11238" name="Στήλη11217"/>
    <tableColumn id="11239" name="Στήλη11218"/>
    <tableColumn id="11240" name="Στήλη11219"/>
    <tableColumn id="11241" name="Στήλη11220"/>
    <tableColumn id="11242" name="Στήλη11221"/>
    <tableColumn id="11243" name="Στήλη11222"/>
    <tableColumn id="11244" name="Στήλη11223"/>
    <tableColumn id="11245" name="Στήλη11224"/>
    <tableColumn id="11246" name="Στήλη11225"/>
    <tableColumn id="11247" name="Στήλη11226"/>
    <tableColumn id="11248" name="Στήλη11227"/>
    <tableColumn id="11249" name="Στήλη11228"/>
    <tableColumn id="11250" name="Στήλη11229"/>
    <tableColumn id="11251" name="Στήλη11230"/>
    <tableColumn id="11252" name="Στήλη11231"/>
    <tableColumn id="11253" name="Στήλη11232"/>
    <tableColumn id="11254" name="Στήλη11233"/>
    <tableColumn id="11255" name="Στήλη11234"/>
    <tableColumn id="11256" name="Στήλη11235"/>
    <tableColumn id="11257" name="Στήλη11236"/>
    <tableColumn id="11258" name="Στήλη11237"/>
    <tableColumn id="11259" name="Στήλη11238"/>
    <tableColumn id="11260" name="Στήλη11239"/>
    <tableColumn id="11261" name="Στήλη11240"/>
    <tableColumn id="11262" name="Στήλη11241"/>
    <tableColumn id="11263" name="Στήλη11242"/>
    <tableColumn id="11264" name="Στήλη11243"/>
    <tableColumn id="11265" name="Στήλη11244"/>
    <tableColumn id="11266" name="Στήλη11245"/>
    <tableColumn id="11267" name="Στήλη11246"/>
    <tableColumn id="11268" name="Στήλη11247"/>
    <tableColumn id="11269" name="Στήλη11248"/>
    <tableColumn id="11270" name="Στήλη11249"/>
    <tableColumn id="11271" name="Στήλη11250"/>
    <tableColumn id="11272" name="Στήλη11251"/>
    <tableColumn id="11273" name="Στήλη11252"/>
    <tableColumn id="11274" name="Στήλη11253"/>
    <tableColumn id="11275" name="Στήλη11254"/>
    <tableColumn id="11276" name="Στήλη11255"/>
    <tableColumn id="11277" name="Στήλη11256"/>
    <tableColumn id="11278" name="Στήλη11257"/>
    <tableColumn id="11279" name="Στήλη11258"/>
    <tableColumn id="11280" name="Στήλη11259"/>
    <tableColumn id="11281" name="Στήλη11260"/>
    <tableColumn id="11282" name="Στήλη11261"/>
    <tableColumn id="11283" name="Στήλη11262"/>
    <tableColumn id="11284" name="Στήλη11263"/>
    <tableColumn id="11285" name="Στήλη11264"/>
    <tableColumn id="11286" name="Στήλη11265"/>
    <tableColumn id="11287" name="Στήλη11266"/>
    <tableColumn id="11288" name="Στήλη11267"/>
    <tableColumn id="11289" name="Στήλη11268"/>
    <tableColumn id="11290" name="Στήλη11269"/>
    <tableColumn id="11291" name="Στήλη11270"/>
    <tableColumn id="11292" name="Στήλη11271"/>
    <tableColumn id="11293" name="Στήλη11272"/>
    <tableColumn id="11294" name="Στήλη11273"/>
    <tableColumn id="11295" name="Στήλη11274"/>
    <tableColumn id="11296" name="Στήλη11275"/>
    <tableColumn id="11297" name="Στήλη11276"/>
    <tableColumn id="11298" name="Στήλη11277"/>
    <tableColumn id="11299" name="Στήλη11278"/>
    <tableColumn id="11300" name="Στήλη11279"/>
    <tableColumn id="11301" name="Στήλη11280"/>
    <tableColumn id="11302" name="Στήλη11281"/>
    <tableColumn id="11303" name="Στήλη11282"/>
    <tableColumn id="11304" name="Στήλη11283"/>
    <tableColumn id="11305" name="Στήλη11284"/>
    <tableColumn id="11306" name="Στήλη11285"/>
    <tableColumn id="11307" name="Στήλη11286"/>
    <tableColumn id="11308" name="Στήλη11287"/>
    <tableColumn id="11309" name="Στήλη11288"/>
    <tableColumn id="11310" name="Στήλη11289"/>
    <tableColumn id="11311" name="Στήλη11290"/>
    <tableColumn id="11312" name="Στήλη11291"/>
    <tableColumn id="11313" name="Στήλη11292"/>
    <tableColumn id="11314" name="Στήλη11293"/>
    <tableColumn id="11315" name="Στήλη11294"/>
    <tableColumn id="11316" name="Στήλη11295"/>
    <tableColumn id="11317" name="Στήλη11296"/>
    <tableColumn id="11318" name="Στήλη11297"/>
    <tableColumn id="11319" name="Στήλη11298"/>
    <tableColumn id="11320" name="Στήλη11299"/>
    <tableColumn id="11321" name="Στήλη11300"/>
    <tableColumn id="11322" name="Στήλη11301"/>
    <tableColumn id="11323" name="Στήλη11302"/>
    <tableColumn id="11324" name="Στήλη11303"/>
    <tableColumn id="11325" name="Στήλη11304"/>
    <tableColumn id="11326" name="Στήλη11305"/>
    <tableColumn id="11327" name="Στήλη11306"/>
    <tableColumn id="11328" name="Στήλη11307"/>
    <tableColumn id="11329" name="Στήλη11308"/>
    <tableColumn id="11330" name="Στήλη11309"/>
    <tableColumn id="11331" name="Στήλη11310"/>
    <tableColumn id="11332" name="Στήλη11311"/>
    <tableColumn id="11333" name="Στήλη11312"/>
    <tableColumn id="11334" name="Στήλη11313"/>
    <tableColumn id="11335" name="Στήλη11314"/>
    <tableColumn id="11336" name="Στήλη11315"/>
    <tableColumn id="11337" name="Στήλη11316"/>
    <tableColumn id="11338" name="Στήλη11317"/>
    <tableColumn id="11339" name="Στήλη11318"/>
    <tableColumn id="11340" name="Στήλη11319"/>
    <tableColumn id="11341" name="Στήλη11320"/>
    <tableColumn id="11342" name="Στήλη11321"/>
    <tableColumn id="11343" name="Στήλη11322"/>
    <tableColumn id="11344" name="Στήλη11323"/>
    <tableColumn id="11345" name="Στήλη11324"/>
    <tableColumn id="11346" name="Στήλη11325"/>
    <tableColumn id="11347" name="Στήλη11326"/>
    <tableColumn id="11348" name="Στήλη11327"/>
    <tableColumn id="11349" name="Στήλη11328"/>
    <tableColumn id="11350" name="Στήλη11329"/>
    <tableColumn id="11351" name="Στήλη11330"/>
    <tableColumn id="11352" name="Στήλη11331"/>
    <tableColumn id="11353" name="Στήλη11332"/>
    <tableColumn id="11354" name="Στήλη11333"/>
    <tableColumn id="11355" name="Στήλη11334"/>
    <tableColumn id="11356" name="Στήλη11335"/>
    <tableColumn id="11357" name="Στήλη11336"/>
    <tableColumn id="11358" name="Στήλη11337"/>
    <tableColumn id="11359" name="Στήλη11338"/>
    <tableColumn id="11360" name="Στήλη11339"/>
    <tableColumn id="11361" name="Στήλη11340"/>
    <tableColumn id="11362" name="Στήλη11341"/>
    <tableColumn id="11363" name="Στήλη11342"/>
    <tableColumn id="11364" name="Στήλη11343"/>
    <tableColumn id="11365" name="Στήλη11344"/>
    <tableColumn id="11366" name="Στήλη11345"/>
    <tableColumn id="11367" name="Στήλη11346"/>
    <tableColumn id="11368" name="Στήλη11347"/>
    <tableColumn id="11369" name="Στήλη11348"/>
    <tableColumn id="11370" name="Στήλη11349"/>
    <tableColumn id="11371" name="Στήλη11350"/>
    <tableColumn id="11372" name="Στήλη11351"/>
    <tableColumn id="11373" name="Στήλη11352"/>
    <tableColumn id="11374" name="Στήλη11353"/>
    <tableColumn id="11375" name="Στήλη11354"/>
    <tableColumn id="11376" name="Στήλη11355"/>
    <tableColumn id="11377" name="Στήλη11356"/>
    <tableColumn id="11378" name="Στήλη11357"/>
    <tableColumn id="11379" name="Στήλη11358"/>
    <tableColumn id="11380" name="Στήλη11359"/>
    <tableColumn id="11381" name="Στήλη11360"/>
    <tableColumn id="11382" name="Στήλη11361"/>
    <tableColumn id="11383" name="Στήλη11362"/>
    <tableColumn id="11384" name="Στήλη11363"/>
    <tableColumn id="11385" name="Στήλη11364"/>
    <tableColumn id="11386" name="Στήλη11365"/>
    <tableColumn id="11387" name="Στήλη11366"/>
    <tableColumn id="11388" name="Στήλη11367"/>
    <tableColumn id="11389" name="Στήλη11368"/>
    <tableColumn id="11390" name="Στήλη11369"/>
    <tableColumn id="11391" name="Στήλη11370"/>
    <tableColumn id="11392" name="Στήλη11371"/>
    <tableColumn id="11393" name="Στήλη11372"/>
    <tableColumn id="11394" name="Στήλη11373"/>
    <tableColumn id="11395" name="Στήλη11374"/>
    <tableColumn id="11396" name="Στήλη11375"/>
    <tableColumn id="11397" name="Στήλη11376"/>
    <tableColumn id="11398" name="Στήλη11377"/>
    <tableColumn id="11399" name="Στήλη11378"/>
    <tableColumn id="11400" name="Στήλη11379"/>
    <tableColumn id="11401" name="Στήλη11380"/>
    <tableColumn id="11402" name="Στήλη11381"/>
    <tableColumn id="11403" name="Στήλη11382"/>
    <tableColumn id="11404" name="Στήλη11383"/>
    <tableColumn id="11405" name="Στήλη11384"/>
    <tableColumn id="11406" name="Στήλη11385"/>
    <tableColumn id="11407" name="Στήλη11386"/>
    <tableColumn id="11408" name="Στήλη11387"/>
    <tableColumn id="11409" name="Στήλη11388"/>
    <tableColumn id="11410" name="Στήλη11389"/>
    <tableColumn id="11411" name="Στήλη11390"/>
    <tableColumn id="11412" name="Στήλη11391"/>
    <tableColumn id="11413" name="Στήλη11392"/>
    <tableColumn id="11414" name="Στήλη11393"/>
    <tableColumn id="11415" name="Στήλη11394"/>
    <tableColumn id="11416" name="Στήλη11395"/>
    <tableColumn id="11417" name="Στήλη11396"/>
    <tableColumn id="11418" name="Στήλη11397"/>
    <tableColumn id="11419" name="Στήλη11398"/>
    <tableColumn id="11420" name="Στήλη11399"/>
    <tableColumn id="11421" name="Στήλη11400"/>
    <tableColumn id="11422" name="Στήλη11401"/>
    <tableColumn id="11423" name="Στήλη11402"/>
    <tableColumn id="11424" name="Στήλη11403"/>
    <tableColumn id="11425" name="Στήλη11404"/>
    <tableColumn id="11426" name="Στήλη11405"/>
    <tableColumn id="11427" name="Στήλη11406"/>
    <tableColumn id="11428" name="Στήλη11407"/>
    <tableColumn id="11429" name="Στήλη11408"/>
    <tableColumn id="11430" name="Στήλη11409"/>
    <tableColumn id="11431" name="Στήλη11410"/>
    <tableColumn id="11432" name="Στήλη11411"/>
    <tableColumn id="11433" name="Στήλη11412"/>
    <tableColumn id="11434" name="Στήλη11413"/>
    <tableColumn id="11435" name="Στήλη11414"/>
    <tableColumn id="11436" name="Στήλη11415"/>
    <tableColumn id="11437" name="Στήλη11416"/>
    <tableColumn id="11438" name="Στήλη11417"/>
    <tableColumn id="11439" name="Στήλη11418"/>
    <tableColumn id="11440" name="Στήλη11419"/>
    <tableColumn id="11441" name="Στήλη11420"/>
    <tableColumn id="11442" name="Στήλη11421"/>
    <tableColumn id="11443" name="Στήλη11422"/>
    <tableColumn id="11444" name="Στήλη11423"/>
    <tableColumn id="11445" name="Στήλη11424"/>
    <tableColumn id="11446" name="Στήλη11425"/>
    <tableColumn id="11447" name="Στήλη11426"/>
    <tableColumn id="11448" name="Στήλη11427"/>
    <tableColumn id="11449" name="Στήλη11428"/>
    <tableColumn id="11450" name="Στήλη11429"/>
    <tableColumn id="11451" name="Στήλη11430"/>
    <tableColumn id="11452" name="Στήλη11431"/>
    <tableColumn id="11453" name="Στήλη11432"/>
    <tableColumn id="11454" name="Στήλη11433"/>
    <tableColumn id="11455" name="Στήλη11434"/>
    <tableColumn id="11456" name="Στήλη11435"/>
    <tableColumn id="11457" name="Στήλη11436"/>
    <tableColumn id="11458" name="Στήλη11437"/>
    <tableColumn id="11459" name="Στήλη11438"/>
    <tableColumn id="11460" name="Στήλη11439"/>
    <tableColumn id="11461" name="Στήλη11440"/>
    <tableColumn id="11462" name="Στήλη11441"/>
    <tableColumn id="11463" name="Στήλη11442"/>
    <tableColumn id="11464" name="Στήλη11443"/>
    <tableColumn id="11465" name="Στήλη11444"/>
    <tableColumn id="11466" name="Στήλη11445"/>
    <tableColumn id="11467" name="Στήλη11446"/>
    <tableColumn id="11468" name="Στήλη11447"/>
    <tableColumn id="11469" name="Στήλη11448"/>
    <tableColumn id="11470" name="Στήλη11449"/>
    <tableColumn id="11471" name="Στήλη11450"/>
    <tableColumn id="11472" name="Στήλη11451"/>
    <tableColumn id="11473" name="Στήλη11452"/>
    <tableColumn id="11474" name="Στήλη11453"/>
    <tableColumn id="11475" name="Στήλη11454"/>
    <tableColumn id="11476" name="Στήλη11455"/>
    <tableColumn id="11477" name="Στήλη11456"/>
    <tableColumn id="11478" name="Στήλη11457"/>
    <tableColumn id="11479" name="Στήλη11458"/>
    <tableColumn id="11480" name="Στήλη11459"/>
    <tableColumn id="11481" name="Στήλη11460"/>
    <tableColumn id="11482" name="Στήλη11461"/>
    <tableColumn id="11483" name="Στήλη11462"/>
    <tableColumn id="11484" name="Στήλη11463"/>
    <tableColumn id="11485" name="Στήλη11464"/>
    <tableColumn id="11486" name="Στήλη11465"/>
    <tableColumn id="11487" name="Στήλη11466"/>
    <tableColumn id="11488" name="Στήλη11467"/>
    <tableColumn id="11489" name="Στήλη11468"/>
    <tableColumn id="11490" name="Στήλη11469"/>
    <tableColumn id="11491" name="Στήλη11470"/>
    <tableColumn id="11492" name="Στήλη11471"/>
    <tableColumn id="11493" name="Στήλη11472"/>
    <tableColumn id="11494" name="Στήλη11473"/>
    <tableColumn id="11495" name="Στήλη11474"/>
    <tableColumn id="11496" name="Στήλη11475"/>
    <tableColumn id="11497" name="Στήλη11476"/>
    <tableColumn id="11498" name="Στήλη11477"/>
    <tableColumn id="11499" name="Στήλη11478"/>
    <tableColumn id="11500" name="Στήλη11479"/>
    <tableColumn id="11501" name="Στήλη11480"/>
    <tableColumn id="11502" name="Στήλη11481"/>
    <tableColumn id="11503" name="Στήλη11482"/>
    <tableColumn id="11504" name="Στήλη11483"/>
    <tableColumn id="11505" name="Στήλη11484"/>
    <tableColumn id="11506" name="Στήλη11485"/>
    <tableColumn id="11507" name="Στήλη11486"/>
    <tableColumn id="11508" name="Στήλη11487"/>
    <tableColumn id="11509" name="Στήλη11488"/>
    <tableColumn id="11510" name="Στήλη11489"/>
    <tableColumn id="11511" name="Στήλη11490"/>
    <tableColumn id="11512" name="Στήλη11491"/>
    <tableColumn id="11513" name="Στήλη11492"/>
    <tableColumn id="11514" name="Στήλη11493"/>
    <tableColumn id="11515" name="Στήλη11494"/>
    <tableColumn id="11516" name="Στήλη11495"/>
    <tableColumn id="11517" name="Στήλη11496"/>
    <tableColumn id="11518" name="Στήλη11497"/>
    <tableColumn id="11519" name="Στήλη11498"/>
    <tableColumn id="11520" name="Στήλη11499"/>
    <tableColumn id="11521" name="Στήλη11500"/>
    <tableColumn id="11522" name="Στήλη11501"/>
    <tableColumn id="11523" name="Στήλη11502"/>
    <tableColumn id="11524" name="Στήλη11503"/>
    <tableColumn id="11525" name="Στήλη11504"/>
    <tableColumn id="11526" name="Στήλη11505"/>
    <tableColumn id="11527" name="Στήλη11506"/>
    <tableColumn id="11528" name="Στήλη11507"/>
    <tableColumn id="11529" name="Στήλη11508"/>
    <tableColumn id="11530" name="Στήλη11509"/>
    <tableColumn id="11531" name="Στήλη11510"/>
    <tableColumn id="11532" name="Στήλη11511"/>
    <tableColumn id="11533" name="Στήλη11512"/>
    <tableColumn id="11534" name="Στήλη11513"/>
    <tableColumn id="11535" name="Στήλη11514"/>
    <tableColumn id="11536" name="Στήλη11515"/>
    <tableColumn id="11537" name="Στήλη11516"/>
    <tableColumn id="11538" name="Στήλη11517"/>
    <tableColumn id="11539" name="Στήλη11518"/>
    <tableColumn id="11540" name="Στήλη11519"/>
    <tableColumn id="11541" name="Στήλη11520"/>
    <tableColumn id="11542" name="Στήλη11521"/>
    <tableColumn id="11543" name="Στήλη11522"/>
    <tableColumn id="11544" name="Στήλη11523"/>
    <tableColumn id="11545" name="Στήλη11524"/>
    <tableColumn id="11546" name="Στήλη11525"/>
    <tableColumn id="11547" name="Στήλη11526"/>
    <tableColumn id="11548" name="Στήλη11527"/>
    <tableColumn id="11549" name="Στήλη11528"/>
    <tableColumn id="11550" name="Στήλη11529"/>
    <tableColumn id="11551" name="Στήλη11530"/>
    <tableColumn id="11552" name="Στήλη11531"/>
    <tableColumn id="11553" name="Στήλη11532"/>
    <tableColumn id="11554" name="Στήλη11533"/>
    <tableColumn id="11555" name="Στήλη11534"/>
    <tableColumn id="11556" name="Στήλη11535"/>
    <tableColumn id="11557" name="Στήλη11536"/>
    <tableColumn id="11558" name="Στήλη11537"/>
    <tableColumn id="11559" name="Στήλη11538"/>
    <tableColumn id="11560" name="Στήλη11539"/>
    <tableColumn id="11561" name="Στήλη11540"/>
    <tableColumn id="11562" name="Στήλη11541"/>
    <tableColumn id="11563" name="Στήλη11542"/>
    <tableColumn id="11564" name="Στήλη11543"/>
    <tableColumn id="11565" name="Στήλη11544"/>
    <tableColumn id="11566" name="Στήλη11545"/>
    <tableColumn id="11567" name="Στήλη11546"/>
    <tableColumn id="11568" name="Στήλη11547"/>
    <tableColumn id="11569" name="Στήλη11548"/>
    <tableColumn id="11570" name="Στήλη11549"/>
    <tableColumn id="11571" name="Στήλη11550"/>
    <tableColumn id="11572" name="Στήλη11551"/>
    <tableColumn id="11573" name="Στήλη11552"/>
    <tableColumn id="11574" name="Στήλη11553"/>
    <tableColumn id="11575" name="Στήλη11554"/>
    <tableColumn id="11576" name="Στήλη11555"/>
    <tableColumn id="11577" name="Στήλη11556"/>
    <tableColumn id="11578" name="Στήλη11557"/>
    <tableColumn id="11579" name="Στήλη11558"/>
    <tableColumn id="11580" name="Στήλη11559"/>
    <tableColumn id="11581" name="Στήλη11560"/>
    <tableColumn id="11582" name="Στήλη11561"/>
    <tableColumn id="11583" name="Στήλη11562"/>
    <tableColumn id="11584" name="Στήλη11563"/>
    <tableColumn id="11585" name="Στήλη11564"/>
    <tableColumn id="11586" name="Στήλη11565"/>
    <tableColumn id="11587" name="Στήλη11566"/>
    <tableColumn id="11588" name="Στήλη11567"/>
    <tableColumn id="11589" name="Στήλη11568"/>
    <tableColumn id="11590" name="Στήλη11569"/>
    <tableColumn id="11591" name="Στήλη11570"/>
    <tableColumn id="11592" name="Στήλη11571"/>
    <tableColumn id="11593" name="Στήλη11572"/>
    <tableColumn id="11594" name="Στήλη11573"/>
    <tableColumn id="11595" name="Στήλη11574"/>
    <tableColumn id="11596" name="Στήλη11575"/>
    <tableColumn id="11597" name="Στήλη11576"/>
    <tableColumn id="11598" name="Στήλη11577"/>
    <tableColumn id="11599" name="Στήλη11578"/>
    <tableColumn id="11600" name="Στήλη11579"/>
    <tableColumn id="11601" name="Στήλη11580"/>
    <tableColumn id="11602" name="Στήλη11581"/>
    <tableColumn id="11603" name="Στήλη11582"/>
    <tableColumn id="11604" name="Στήλη11583"/>
    <tableColumn id="11605" name="Στήλη11584"/>
    <tableColumn id="11606" name="Στήλη11585"/>
    <tableColumn id="11607" name="Στήλη11586"/>
    <tableColumn id="11608" name="Στήλη11587"/>
    <tableColumn id="11609" name="Στήλη11588"/>
    <tableColumn id="11610" name="Στήλη11589"/>
    <tableColumn id="11611" name="Στήλη11590"/>
    <tableColumn id="11612" name="Στήλη11591"/>
    <tableColumn id="11613" name="Στήλη11592"/>
    <tableColumn id="11614" name="Στήλη11593"/>
    <tableColumn id="11615" name="Στήλη11594"/>
    <tableColumn id="11616" name="Στήλη11595"/>
    <tableColumn id="11617" name="Στήλη11596"/>
    <tableColumn id="11618" name="Στήλη11597"/>
    <tableColumn id="11619" name="Στήλη11598"/>
    <tableColumn id="11620" name="Στήλη11599"/>
    <tableColumn id="11621" name="Στήλη11600"/>
    <tableColumn id="11622" name="Στήλη11601"/>
    <tableColumn id="11623" name="Στήλη11602"/>
    <tableColumn id="11624" name="Στήλη11603"/>
    <tableColumn id="11625" name="Στήλη11604"/>
    <tableColumn id="11626" name="Στήλη11605"/>
    <tableColumn id="11627" name="Στήλη11606"/>
    <tableColumn id="11628" name="Στήλη11607"/>
    <tableColumn id="11629" name="Στήλη11608"/>
    <tableColumn id="11630" name="Στήλη11609"/>
    <tableColumn id="11631" name="Στήλη11610"/>
    <tableColumn id="11632" name="Στήλη11611"/>
    <tableColumn id="11633" name="Στήλη11612"/>
    <tableColumn id="11634" name="Στήλη11613"/>
    <tableColumn id="11635" name="Στήλη11614"/>
    <tableColumn id="11636" name="Στήλη11615"/>
    <tableColumn id="11637" name="Στήλη11616"/>
    <tableColumn id="11638" name="Στήλη11617"/>
    <tableColumn id="11639" name="Στήλη11618"/>
    <tableColumn id="11640" name="Στήλη11619"/>
    <tableColumn id="11641" name="Στήλη11620"/>
    <tableColumn id="11642" name="Στήλη11621"/>
    <tableColumn id="11643" name="Στήλη11622"/>
    <tableColumn id="11644" name="Στήλη11623"/>
    <tableColumn id="11645" name="Στήλη11624"/>
    <tableColumn id="11646" name="Στήλη11625"/>
    <tableColumn id="11647" name="Στήλη11626"/>
    <tableColumn id="11648" name="Στήλη11627"/>
    <tableColumn id="11649" name="Στήλη11628"/>
    <tableColumn id="11650" name="Στήλη11629"/>
    <tableColumn id="11651" name="Στήλη11630"/>
    <tableColumn id="11652" name="Στήλη11631"/>
    <tableColumn id="11653" name="Στήλη11632"/>
    <tableColumn id="11654" name="Στήλη11633"/>
    <tableColumn id="11655" name="Στήλη11634"/>
    <tableColumn id="11656" name="Στήλη11635"/>
    <tableColumn id="11657" name="Στήλη11636"/>
    <tableColumn id="11658" name="Στήλη11637"/>
    <tableColumn id="11659" name="Στήλη11638"/>
    <tableColumn id="11660" name="Στήλη11639"/>
    <tableColumn id="11661" name="Στήλη11640"/>
    <tableColumn id="11662" name="Στήλη11641"/>
    <tableColumn id="11663" name="Στήλη11642"/>
    <tableColumn id="11664" name="Στήλη11643"/>
    <tableColumn id="11665" name="Στήλη11644"/>
    <tableColumn id="11666" name="Στήλη11645"/>
    <tableColumn id="11667" name="Στήλη11646"/>
    <tableColumn id="11668" name="Στήλη11647"/>
    <tableColumn id="11669" name="Στήλη11648"/>
    <tableColumn id="11670" name="Στήλη11649"/>
    <tableColumn id="11671" name="Στήλη11650"/>
    <tableColumn id="11672" name="Στήλη11651"/>
    <tableColumn id="11673" name="Στήλη11652"/>
    <tableColumn id="11674" name="Στήλη11653"/>
    <tableColumn id="11675" name="Στήλη11654"/>
    <tableColumn id="11676" name="Στήλη11655"/>
    <tableColumn id="11677" name="Στήλη11656"/>
    <tableColumn id="11678" name="Στήλη11657"/>
    <tableColumn id="11679" name="Στήλη11658"/>
    <tableColumn id="11680" name="Στήλη11659"/>
    <tableColumn id="11681" name="Στήλη11660"/>
    <tableColumn id="11682" name="Στήλη11661"/>
    <tableColumn id="11683" name="Στήλη11662"/>
    <tableColumn id="11684" name="Στήλη11663"/>
    <tableColumn id="11685" name="Στήλη11664"/>
    <tableColumn id="11686" name="Στήλη11665"/>
    <tableColumn id="11687" name="Στήλη11666"/>
    <tableColumn id="11688" name="Στήλη11667"/>
    <tableColumn id="11689" name="Στήλη11668"/>
    <tableColumn id="11690" name="Στήλη11669"/>
    <tableColumn id="11691" name="Στήλη11670"/>
    <tableColumn id="11692" name="Στήλη11671"/>
    <tableColumn id="11693" name="Στήλη11672"/>
    <tableColumn id="11694" name="Στήλη11673"/>
    <tableColumn id="11695" name="Στήλη11674"/>
    <tableColumn id="11696" name="Στήλη11675"/>
    <tableColumn id="11697" name="Στήλη11676"/>
    <tableColumn id="11698" name="Στήλη11677"/>
    <tableColumn id="11699" name="Στήλη11678"/>
    <tableColumn id="11700" name="Στήλη11679"/>
    <tableColumn id="11701" name="Στήλη11680"/>
    <tableColumn id="11702" name="Στήλη11681"/>
    <tableColumn id="11703" name="Στήλη11682"/>
    <tableColumn id="11704" name="Στήλη11683"/>
    <tableColumn id="11705" name="Στήλη11684"/>
    <tableColumn id="11706" name="Στήλη11685"/>
    <tableColumn id="11707" name="Στήλη11686"/>
    <tableColumn id="11708" name="Στήλη11687"/>
    <tableColumn id="11709" name="Στήλη11688"/>
    <tableColumn id="11710" name="Στήλη11689"/>
    <tableColumn id="11711" name="Στήλη11690"/>
    <tableColumn id="11712" name="Στήλη11691"/>
    <tableColumn id="11713" name="Στήλη11692"/>
    <tableColumn id="11714" name="Στήλη11693"/>
    <tableColumn id="11715" name="Στήλη11694"/>
    <tableColumn id="11716" name="Στήλη11695"/>
    <tableColumn id="11717" name="Στήλη11696"/>
    <tableColumn id="11718" name="Στήλη11697"/>
    <tableColumn id="11719" name="Στήλη11698"/>
    <tableColumn id="11720" name="Στήλη11699"/>
    <tableColumn id="11721" name="Στήλη11700"/>
    <tableColumn id="11722" name="Στήλη11701"/>
    <tableColumn id="11723" name="Στήλη11702"/>
    <tableColumn id="11724" name="Στήλη11703"/>
    <tableColumn id="11725" name="Στήλη11704"/>
    <tableColumn id="11726" name="Στήλη11705"/>
    <tableColumn id="11727" name="Στήλη11706"/>
    <tableColumn id="11728" name="Στήλη11707"/>
    <tableColumn id="11729" name="Στήλη11708"/>
    <tableColumn id="11730" name="Στήλη11709"/>
    <tableColumn id="11731" name="Στήλη11710"/>
    <tableColumn id="11732" name="Στήλη11711"/>
    <tableColumn id="11733" name="Στήλη11712"/>
    <tableColumn id="11734" name="Στήλη11713"/>
    <tableColumn id="11735" name="Στήλη11714"/>
    <tableColumn id="11736" name="Στήλη11715"/>
    <tableColumn id="11737" name="Στήλη11716"/>
    <tableColumn id="11738" name="Στήλη11717"/>
    <tableColumn id="11739" name="Στήλη11718"/>
    <tableColumn id="11740" name="Στήλη11719"/>
    <tableColumn id="11741" name="Στήλη11720"/>
    <tableColumn id="11742" name="Στήλη11721"/>
    <tableColumn id="11743" name="Στήλη11722"/>
    <tableColumn id="11744" name="Στήλη11723"/>
    <tableColumn id="11745" name="Στήλη11724"/>
    <tableColumn id="11746" name="Στήλη11725"/>
    <tableColumn id="11747" name="Στήλη11726"/>
    <tableColumn id="11748" name="Στήλη11727"/>
    <tableColumn id="11749" name="Στήλη11728"/>
    <tableColumn id="11750" name="Στήλη11729"/>
    <tableColumn id="11751" name="Στήλη11730"/>
    <tableColumn id="11752" name="Στήλη11731"/>
    <tableColumn id="11753" name="Στήλη11732"/>
    <tableColumn id="11754" name="Στήλη11733"/>
    <tableColumn id="11755" name="Στήλη11734"/>
    <tableColumn id="11756" name="Στήλη11735"/>
    <tableColumn id="11757" name="Στήλη11736"/>
    <tableColumn id="11758" name="Στήλη11737"/>
    <tableColumn id="11759" name="Στήλη11738"/>
    <tableColumn id="11760" name="Στήλη11739"/>
    <tableColumn id="11761" name="Στήλη11740"/>
    <tableColumn id="11762" name="Στήλη11741"/>
    <tableColumn id="11763" name="Στήλη11742"/>
    <tableColumn id="11764" name="Στήλη11743"/>
    <tableColumn id="11765" name="Στήλη11744"/>
    <tableColumn id="11766" name="Στήλη11745"/>
    <tableColumn id="11767" name="Στήλη11746"/>
    <tableColumn id="11768" name="Στήλη11747"/>
    <tableColumn id="11769" name="Στήλη11748"/>
    <tableColumn id="11770" name="Στήλη11749"/>
    <tableColumn id="11771" name="Στήλη11750"/>
    <tableColumn id="11772" name="Στήλη11751"/>
    <tableColumn id="11773" name="Στήλη11752"/>
    <tableColumn id="11774" name="Στήλη11753"/>
    <tableColumn id="11775" name="Στήλη11754"/>
    <tableColumn id="11776" name="Στήλη11755"/>
    <tableColumn id="11777" name="Στήλη11756"/>
    <tableColumn id="11778" name="Στήλη11757"/>
    <tableColumn id="11779" name="Στήλη11758"/>
    <tableColumn id="11780" name="Στήλη11759"/>
    <tableColumn id="11781" name="Στήλη11760"/>
    <tableColumn id="11782" name="Στήλη11761"/>
    <tableColumn id="11783" name="Στήλη11762"/>
    <tableColumn id="11784" name="Στήλη11763"/>
    <tableColumn id="11785" name="Στήλη11764"/>
    <tableColumn id="11786" name="Στήλη11765"/>
    <tableColumn id="11787" name="Στήλη11766"/>
    <tableColumn id="11788" name="Στήλη11767"/>
    <tableColumn id="11789" name="Στήλη11768"/>
    <tableColumn id="11790" name="Στήλη11769"/>
    <tableColumn id="11791" name="Στήλη11770"/>
    <tableColumn id="11792" name="Στήλη11771"/>
    <tableColumn id="11793" name="Στήλη11772"/>
    <tableColumn id="11794" name="Στήλη11773"/>
    <tableColumn id="11795" name="Στήλη11774"/>
    <tableColumn id="11796" name="Στήλη11775"/>
    <tableColumn id="11797" name="Στήλη11776"/>
    <tableColumn id="11798" name="Στήλη11777"/>
    <tableColumn id="11799" name="Στήλη11778"/>
    <tableColumn id="11800" name="Στήλη11779"/>
    <tableColumn id="11801" name="Στήλη11780"/>
    <tableColumn id="11802" name="Στήλη11781"/>
    <tableColumn id="11803" name="Στήλη11782"/>
    <tableColumn id="11804" name="Στήλη11783"/>
    <tableColumn id="11805" name="Στήλη11784"/>
    <tableColumn id="11806" name="Στήλη11785"/>
    <tableColumn id="11807" name="Στήλη11786"/>
    <tableColumn id="11808" name="Στήλη11787"/>
    <tableColumn id="11809" name="Στήλη11788"/>
    <tableColumn id="11810" name="Στήλη11789"/>
    <tableColumn id="11811" name="Στήλη11790"/>
    <tableColumn id="11812" name="Στήλη11791"/>
    <tableColumn id="11813" name="Στήλη11792"/>
    <tableColumn id="11814" name="Στήλη11793"/>
    <tableColumn id="11815" name="Στήλη11794"/>
    <tableColumn id="11816" name="Στήλη11795"/>
    <tableColumn id="11817" name="Στήλη11796"/>
    <tableColumn id="11818" name="Στήλη11797"/>
    <tableColumn id="11819" name="Στήλη11798"/>
    <tableColumn id="11820" name="Στήλη11799"/>
    <tableColumn id="11821" name="Στήλη11800"/>
    <tableColumn id="11822" name="Στήλη11801"/>
    <tableColumn id="11823" name="Στήλη11802"/>
    <tableColumn id="11824" name="Στήλη11803"/>
    <tableColumn id="11825" name="Στήλη11804"/>
    <tableColumn id="11826" name="Στήλη11805"/>
    <tableColumn id="11827" name="Στήλη11806"/>
    <tableColumn id="11828" name="Στήλη11807"/>
    <tableColumn id="11829" name="Στήλη11808"/>
    <tableColumn id="11830" name="Στήλη11809"/>
    <tableColumn id="11831" name="Στήλη11810"/>
    <tableColumn id="11832" name="Στήλη11811"/>
    <tableColumn id="11833" name="Στήλη11812"/>
    <tableColumn id="11834" name="Στήλη11813"/>
    <tableColumn id="11835" name="Στήλη11814"/>
    <tableColumn id="11836" name="Στήλη11815"/>
    <tableColumn id="11837" name="Στήλη11816"/>
    <tableColumn id="11838" name="Στήλη11817"/>
    <tableColumn id="11839" name="Στήλη11818"/>
    <tableColumn id="11840" name="Στήλη11819"/>
    <tableColumn id="11841" name="Στήλη11820"/>
    <tableColumn id="11842" name="Στήλη11821"/>
    <tableColumn id="11843" name="Στήλη11822"/>
    <tableColumn id="11844" name="Στήλη11823"/>
    <tableColumn id="11845" name="Στήλη11824"/>
    <tableColumn id="11846" name="Στήλη11825"/>
    <tableColumn id="11847" name="Στήλη11826"/>
    <tableColumn id="11848" name="Στήλη11827"/>
    <tableColumn id="11849" name="Στήλη11828"/>
    <tableColumn id="11850" name="Στήλη11829"/>
    <tableColumn id="11851" name="Στήλη11830"/>
    <tableColumn id="11852" name="Στήλη11831"/>
    <tableColumn id="11853" name="Στήλη11832"/>
    <tableColumn id="11854" name="Στήλη11833"/>
    <tableColumn id="11855" name="Στήλη11834"/>
    <tableColumn id="11856" name="Στήλη11835"/>
    <tableColumn id="11857" name="Στήλη11836"/>
    <tableColumn id="11858" name="Στήλη11837"/>
    <tableColumn id="11859" name="Στήλη11838"/>
    <tableColumn id="11860" name="Στήλη11839"/>
    <tableColumn id="11861" name="Στήλη11840"/>
    <tableColumn id="11862" name="Στήλη11841"/>
    <tableColumn id="11863" name="Στήλη11842"/>
    <tableColumn id="11864" name="Στήλη11843"/>
    <tableColumn id="11865" name="Στήλη11844"/>
    <tableColumn id="11866" name="Στήλη11845"/>
    <tableColumn id="11867" name="Στήλη11846"/>
    <tableColumn id="11868" name="Στήλη11847"/>
    <tableColumn id="11869" name="Στήλη11848"/>
    <tableColumn id="11870" name="Στήλη11849"/>
    <tableColumn id="11871" name="Στήλη11850"/>
    <tableColumn id="11872" name="Στήλη11851"/>
    <tableColumn id="11873" name="Στήλη11852"/>
    <tableColumn id="11874" name="Στήλη11853"/>
    <tableColumn id="11875" name="Στήλη11854"/>
    <tableColumn id="11876" name="Στήλη11855"/>
    <tableColumn id="11877" name="Στήλη11856"/>
    <tableColumn id="11878" name="Στήλη11857"/>
    <tableColumn id="11879" name="Στήλη11858"/>
    <tableColumn id="11880" name="Στήλη11859"/>
    <tableColumn id="11881" name="Στήλη11860"/>
    <tableColumn id="11882" name="Στήλη11861"/>
    <tableColumn id="11883" name="Στήλη11862"/>
    <tableColumn id="11884" name="Στήλη11863"/>
    <tableColumn id="11885" name="Στήλη11864"/>
    <tableColumn id="11886" name="Στήλη11865"/>
    <tableColumn id="11887" name="Στήλη11866"/>
    <tableColumn id="11888" name="Στήλη11867"/>
    <tableColumn id="11889" name="Στήλη11868"/>
    <tableColumn id="11890" name="Στήλη11869"/>
    <tableColumn id="11891" name="Στήλη11870"/>
    <tableColumn id="11892" name="Στήλη11871"/>
    <tableColumn id="11893" name="Στήλη11872"/>
    <tableColumn id="11894" name="Στήλη11873"/>
    <tableColumn id="11895" name="Στήλη11874"/>
    <tableColumn id="11896" name="Στήλη11875"/>
    <tableColumn id="11897" name="Στήλη11876"/>
    <tableColumn id="11898" name="Στήλη11877"/>
    <tableColumn id="11899" name="Στήλη11878"/>
    <tableColumn id="11900" name="Στήλη11879"/>
    <tableColumn id="11901" name="Στήλη11880"/>
    <tableColumn id="11902" name="Στήλη11881"/>
    <tableColumn id="11903" name="Στήλη11882"/>
    <tableColumn id="11904" name="Στήλη11883"/>
    <tableColumn id="11905" name="Στήλη11884"/>
    <tableColumn id="11906" name="Στήλη11885"/>
    <tableColumn id="11907" name="Στήλη11886"/>
    <tableColumn id="11908" name="Στήλη11887"/>
    <tableColumn id="11909" name="Στήλη11888"/>
    <tableColumn id="11910" name="Στήλη11889"/>
    <tableColumn id="11911" name="Στήλη11890"/>
    <tableColumn id="11912" name="Στήλη11891"/>
    <tableColumn id="11913" name="Στήλη11892"/>
    <tableColumn id="11914" name="Στήλη11893"/>
    <tableColumn id="11915" name="Στήλη11894"/>
    <tableColumn id="11916" name="Στήλη11895"/>
    <tableColumn id="11917" name="Στήλη11896"/>
    <tableColumn id="11918" name="Στήλη11897"/>
    <tableColumn id="11919" name="Στήλη11898"/>
    <tableColumn id="11920" name="Στήλη11899"/>
    <tableColumn id="11921" name="Στήλη11900"/>
    <tableColumn id="11922" name="Στήλη11901"/>
    <tableColumn id="11923" name="Στήλη11902"/>
    <tableColumn id="11924" name="Στήλη11903"/>
    <tableColumn id="11925" name="Στήλη11904"/>
    <tableColumn id="11926" name="Στήλη11905"/>
    <tableColumn id="11927" name="Στήλη11906"/>
    <tableColumn id="11928" name="Στήλη11907"/>
    <tableColumn id="11929" name="Στήλη11908"/>
    <tableColumn id="11930" name="Στήλη11909"/>
    <tableColumn id="11931" name="Στήλη11910"/>
    <tableColumn id="11932" name="Στήλη11911"/>
    <tableColumn id="11933" name="Στήλη11912"/>
    <tableColumn id="11934" name="Στήλη11913"/>
    <tableColumn id="11935" name="Στήλη11914"/>
    <tableColumn id="11936" name="Στήλη11915"/>
    <tableColumn id="11937" name="Στήλη11916"/>
    <tableColumn id="11938" name="Στήλη11917"/>
    <tableColumn id="11939" name="Στήλη11918"/>
    <tableColumn id="11940" name="Στήλη11919"/>
    <tableColumn id="11941" name="Στήλη11920"/>
    <tableColumn id="11942" name="Στήλη11921"/>
    <tableColumn id="11943" name="Στήλη11922"/>
    <tableColumn id="11944" name="Στήλη11923"/>
    <tableColumn id="11945" name="Στήλη11924"/>
    <tableColumn id="11946" name="Στήλη11925"/>
    <tableColumn id="11947" name="Στήλη11926"/>
    <tableColumn id="11948" name="Στήλη11927"/>
    <tableColumn id="11949" name="Στήλη11928"/>
    <tableColumn id="11950" name="Στήλη11929"/>
    <tableColumn id="11951" name="Στήλη11930"/>
    <tableColumn id="11952" name="Στήλη11931"/>
    <tableColumn id="11953" name="Στήλη11932"/>
    <tableColumn id="11954" name="Στήλη11933"/>
    <tableColumn id="11955" name="Στήλη11934"/>
    <tableColumn id="11956" name="Στήλη11935"/>
    <tableColumn id="11957" name="Στήλη11936"/>
    <tableColumn id="11958" name="Στήλη11937"/>
    <tableColumn id="11959" name="Στήλη11938"/>
    <tableColumn id="11960" name="Στήλη11939"/>
    <tableColumn id="11961" name="Στήλη11940"/>
    <tableColumn id="11962" name="Στήλη11941"/>
    <tableColumn id="11963" name="Στήλη11942"/>
    <tableColumn id="11964" name="Στήλη11943"/>
    <tableColumn id="11965" name="Στήλη11944"/>
    <tableColumn id="11966" name="Στήλη11945"/>
    <tableColumn id="11967" name="Στήλη11946"/>
    <tableColumn id="11968" name="Στήλη11947"/>
    <tableColumn id="11969" name="Στήλη11948"/>
    <tableColumn id="11970" name="Στήλη11949"/>
    <tableColumn id="11971" name="Στήλη11950"/>
    <tableColumn id="11972" name="Στήλη11951"/>
    <tableColumn id="11973" name="Στήλη11952"/>
    <tableColumn id="11974" name="Στήλη11953"/>
    <tableColumn id="11975" name="Στήλη11954"/>
    <tableColumn id="11976" name="Στήλη11955"/>
    <tableColumn id="11977" name="Στήλη11956"/>
    <tableColumn id="11978" name="Στήλη11957"/>
    <tableColumn id="11979" name="Στήλη11958"/>
    <tableColumn id="11980" name="Στήλη11959"/>
    <tableColumn id="11981" name="Στήλη11960"/>
    <tableColumn id="11982" name="Στήλη11961"/>
    <tableColumn id="11983" name="Στήλη11962"/>
    <tableColumn id="11984" name="Στήλη11963"/>
    <tableColumn id="11985" name="Στήλη11964"/>
    <tableColumn id="11986" name="Στήλη11965"/>
    <tableColumn id="11987" name="Στήλη11966"/>
    <tableColumn id="11988" name="Στήλη11967"/>
    <tableColumn id="11989" name="Στήλη11968"/>
    <tableColumn id="11990" name="Στήλη11969"/>
    <tableColumn id="11991" name="Στήλη11970"/>
    <tableColumn id="11992" name="Στήλη11971"/>
    <tableColumn id="11993" name="Στήλη11972"/>
    <tableColumn id="11994" name="Στήλη11973"/>
    <tableColumn id="11995" name="Στήλη11974"/>
    <tableColumn id="11996" name="Στήλη11975"/>
    <tableColumn id="11997" name="Στήλη11976"/>
    <tableColumn id="11998" name="Στήλη11977"/>
    <tableColumn id="11999" name="Στήλη11978"/>
    <tableColumn id="12000" name="Στήλη11979"/>
    <tableColumn id="12001" name="Στήλη11980"/>
    <tableColumn id="12002" name="Στήλη11981"/>
    <tableColumn id="12003" name="Στήλη11982"/>
    <tableColumn id="12004" name="Στήλη11983"/>
    <tableColumn id="12005" name="Στήλη11984"/>
    <tableColumn id="12006" name="Στήλη11985"/>
    <tableColumn id="12007" name="Στήλη11986"/>
    <tableColumn id="12008" name="Στήλη11987"/>
    <tableColumn id="12009" name="Στήλη11988"/>
    <tableColumn id="12010" name="Στήλη11989"/>
    <tableColumn id="12011" name="Στήλη11990"/>
    <tableColumn id="12012" name="Στήλη11991"/>
    <tableColumn id="12013" name="Στήλη11992"/>
    <tableColumn id="12014" name="Στήλη11993"/>
    <tableColumn id="12015" name="Στήλη11994"/>
    <tableColumn id="12016" name="Στήλη11995"/>
    <tableColumn id="12017" name="Στήλη11996"/>
    <tableColumn id="12018" name="Στήλη11997"/>
    <tableColumn id="12019" name="Στήλη11998"/>
    <tableColumn id="12020" name="Στήλη11999"/>
    <tableColumn id="12021" name="Στήλη12000"/>
    <tableColumn id="12022" name="Στήλη12001"/>
    <tableColumn id="12023" name="Στήλη12002"/>
    <tableColumn id="12024" name="Στήλη12003"/>
    <tableColumn id="12025" name="Στήλη12004"/>
    <tableColumn id="12026" name="Στήλη12005"/>
    <tableColumn id="12027" name="Στήλη12006"/>
    <tableColumn id="12028" name="Στήλη12007"/>
    <tableColumn id="12029" name="Στήλη12008"/>
    <tableColumn id="12030" name="Στήλη12009"/>
    <tableColumn id="12031" name="Στήλη12010"/>
    <tableColumn id="12032" name="Στήλη12011"/>
    <tableColumn id="12033" name="Στήλη12012"/>
    <tableColumn id="12034" name="Στήλη12013"/>
    <tableColumn id="12035" name="Στήλη12014"/>
    <tableColumn id="12036" name="Στήλη12015"/>
    <tableColumn id="12037" name="Στήλη12016"/>
    <tableColumn id="12038" name="Στήλη12017"/>
    <tableColumn id="12039" name="Στήλη12018"/>
    <tableColumn id="12040" name="Στήλη12019"/>
    <tableColumn id="12041" name="Στήλη12020"/>
    <tableColumn id="12042" name="Στήλη12021"/>
    <tableColumn id="12043" name="Στήλη12022"/>
    <tableColumn id="12044" name="Στήλη12023"/>
    <tableColumn id="12045" name="Στήλη12024"/>
    <tableColumn id="12046" name="Στήλη12025"/>
    <tableColumn id="12047" name="Στήλη12026"/>
    <tableColumn id="12048" name="Στήλη12027"/>
    <tableColumn id="12049" name="Στήλη12028"/>
    <tableColumn id="12050" name="Στήλη12029"/>
    <tableColumn id="12051" name="Στήλη12030"/>
    <tableColumn id="12052" name="Στήλη12031"/>
    <tableColumn id="12053" name="Στήλη12032"/>
    <tableColumn id="12054" name="Στήλη12033"/>
    <tableColumn id="12055" name="Στήλη12034"/>
    <tableColumn id="12056" name="Στήλη12035"/>
    <tableColumn id="12057" name="Στήλη12036"/>
    <tableColumn id="12058" name="Στήλη12037"/>
    <tableColumn id="12059" name="Στήλη12038"/>
    <tableColumn id="12060" name="Στήλη12039"/>
    <tableColumn id="12061" name="Στήλη12040"/>
    <tableColumn id="12062" name="Στήλη12041"/>
    <tableColumn id="12063" name="Στήλη12042"/>
    <tableColumn id="12064" name="Στήλη12043"/>
    <tableColumn id="12065" name="Στήλη12044"/>
    <tableColumn id="12066" name="Στήλη12045"/>
    <tableColumn id="12067" name="Στήλη12046"/>
    <tableColumn id="12068" name="Στήλη12047"/>
    <tableColumn id="12069" name="Στήλη12048"/>
    <tableColumn id="12070" name="Στήλη12049"/>
    <tableColumn id="12071" name="Στήλη12050"/>
    <tableColumn id="12072" name="Στήλη12051"/>
    <tableColumn id="12073" name="Στήλη12052"/>
    <tableColumn id="12074" name="Στήλη12053"/>
    <tableColumn id="12075" name="Στήλη12054"/>
    <tableColumn id="12076" name="Στήλη12055"/>
    <tableColumn id="12077" name="Στήλη12056"/>
    <tableColumn id="12078" name="Στήλη12057"/>
    <tableColumn id="12079" name="Στήλη12058"/>
    <tableColumn id="12080" name="Στήλη12059"/>
    <tableColumn id="12081" name="Στήλη12060"/>
    <tableColumn id="12082" name="Στήλη12061"/>
    <tableColumn id="12083" name="Στήλη12062"/>
    <tableColumn id="12084" name="Στήλη12063"/>
    <tableColumn id="12085" name="Στήλη12064"/>
    <tableColumn id="12086" name="Στήλη12065"/>
    <tableColumn id="12087" name="Στήλη12066"/>
    <tableColumn id="12088" name="Στήλη12067"/>
    <tableColumn id="12089" name="Στήλη12068"/>
    <tableColumn id="12090" name="Στήλη12069"/>
    <tableColumn id="12091" name="Στήλη12070"/>
    <tableColumn id="12092" name="Στήλη12071"/>
    <tableColumn id="12093" name="Στήλη12072"/>
    <tableColumn id="12094" name="Στήλη12073"/>
    <tableColumn id="12095" name="Στήλη12074"/>
    <tableColumn id="12096" name="Στήλη12075"/>
    <tableColumn id="12097" name="Στήλη12076"/>
    <tableColumn id="12098" name="Στήλη12077"/>
    <tableColumn id="12099" name="Στήλη12078"/>
    <tableColumn id="12100" name="Στήλη12079"/>
    <tableColumn id="12101" name="Στήλη12080"/>
    <tableColumn id="12102" name="Στήλη12081"/>
    <tableColumn id="12103" name="Στήλη12082"/>
    <tableColumn id="12104" name="Στήλη12083"/>
    <tableColumn id="12105" name="Στήλη12084"/>
    <tableColumn id="12106" name="Στήλη12085"/>
    <tableColumn id="12107" name="Στήλη12086"/>
    <tableColumn id="12108" name="Στήλη12087"/>
    <tableColumn id="12109" name="Στήλη12088"/>
    <tableColumn id="12110" name="Στήλη12089"/>
    <tableColumn id="12111" name="Στήλη12090"/>
    <tableColumn id="12112" name="Στήλη12091"/>
    <tableColumn id="12113" name="Στήλη12092"/>
    <tableColumn id="12114" name="Στήλη12093"/>
    <tableColumn id="12115" name="Στήλη12094"/>
    <tableColumn id="12116" name="Στήλη12095"/>
    <tableColumn id="12117" name="Στήλη12096"/>
    <tableColumn id="12118" name="Στήλη12097"/>
    <tableColumn id="12119" name="Στήλη12098"/>
    <tableColumn id="12120" name="Στήλη12099"/>
    <tableColumn id="12121" name="Στήλη12100"/>
    <tableColumn id="12122" name="Στήλη12101"/>
    <tableColumn id="12123" name="Στήλη12102"/>
    <tableColumn id="12124" name="Στήλη12103"/>
    <tableColumn id="12125" name="Στήλη12104"/>
    <tableColumn id="12126" name="Στήλη12105"/>
    <tableColumn id="12127" name="Στήλη12106"/>
    <tableColumn id="12128" name="Στήλη12107"/>
    <tableColumn id="12129" name="Στήλη12108"/>
    <tableColumn id="12130" name="Στήλη12109"/>
    <tableColumn id="12131" name="Στήλη12110"/>
    <tableColumn id="12132" name="Στήλη12111"/>
    <tableColumn id="12133" name="Στήλη12112"/>
    <tableColumn id="12134" name="Στήλη12113"/>
    <tableColumn id="12135" name="Στήλη12114"/>
    <tableColumn id="12136" name="Στήλη12115"/>
    <tableColumn id="12137" name="Στήλη12116"/>
    <tableColumn id="12138" name="Στήλη12117"/>
    <tableColumn id="12139" name="Στήλη12118"/>
    <tableColumn id="12140" name="Στήλη12119"/>
    <tableColumn id="12141" name="Στήλη12120"/>
    <tableColumn id="12142" name="Στήλη12121"/>
    <tableColumn id="12143" name="Στήλη12122"/>
    <tableColumn id="12144" name="Στήλη12123"/>
    <tableColumn id="12145" name="Στήλη12124"/>
    <tableColumn id="12146" name="Στήλη12125"/>
    <tableColumn id="12147" name="Στήλη12126"/>
    <tableColumn id="12148" name="Στήλη12127"/>
    <tableColumn id="12149" name="Στήλη12128"/>
    <tableColumn id="12150" name="Στήλη12129"/>
    <tableColumn id="12151" name="Στήλη12130"/>
    <tableColumn id="12152" name="Στήλη12131"/>
    <tableColumn id="12153" name="Στήλη12132"/>
    <tableColumn id="12154" name="Στήλη12133"/>
    <tableColumn id="12155" name="Στήλη12134"/>
    <tableColumn id="12156" name="Στήλη12135"/>
    <tableColumn id="12157" name="Στήλη12136"/>
    <tableColumn id="12158" name="Στήλη12137"/>
    <tableColumn id="12159" name="Στήλη12138"/>
    <tableColumn id="12160" name="Στήλη12139"/>
    <tableColumn id="12161" name="Στήλη12140"/>
    <tableColumn id="12162" name="Στήλη12141"/>
    <tableColumn id="12163" name="Στήλη12142"/>
    <tableColumn id="12164" name="Στήλη12143"/>
    <tableColumn id="12165" name="Στήλη12144"/>
    <tableColumn id="12166" name="Στήλη12145"/>
    <tableColumn id="12167" name="Στήλη12146"/>
    <tableColumn id="12168" name="Στήλη12147"/>
    <tableColumn id="12169" name="Στήλη12148"/>
    <tableColumn id="12170" name="Στήλη12149"/>
    <tableColumn id="12171" name="Στήλη12150"/>
    <tableColumn id="12172" name="Στήλη12151"/>
    <tableColumn id="12173" name="Στήλη12152"/>
    <tableColumn id="12174" name="Στήλη12153"/>
    <tableColumn id="12175" name="Στήλη12154"/>
    <tableColumn id="12176" name="Στήλη12155"/>
    <tableColumn id="12177" name="Στήλη12156"/>
    <tableColumn id="12178" name="Στήλη12157"/>
    <tableColumn id="12179" name="Στήλη12158"/>
    <tableColumn id="12180" name="Στήλη12159"/>
    <tableColumn id="12181" name="Στήλη12160"/>
    <tableColumn id="12182" name="Στήλη12161"/>
    <tableColumn id="12183" name="Στήλη12162"/>
    <tableColumn id="12184" name="Στήλη12163"/>
    <tableColumn id="12185" name="Στήλη12164"/>
    <tableColumn id="12186" name="Στήλη12165"/>
    <tableColumn id="12187" name="Στήλη12166"/>
    <tableColumn id="12188" name="Στήλη12167"/>
    <tableColumn id="12189" name="Στήλη12168"/>
    <tableColumn id="12190" name="Στήλη12169"/>
    <tableColumn id="12191" name="Στήλη12170"/>
    <tableColumn id="12192" name="Στήλη12171"/>
    <tableColumn id="12193" name="Στήλη12172"/>
    <tableColumn id="12194" name="Στήλη12173"/>
    <tableColumn id="12195" name="Στήλη12174"/>
    <tableColumn id="12196" name="Στήλη12175"/>
    <tableColumn id="12197" name="Στήλη12176"/>
    <tableColumn id="12198" name="Στήλη12177"/>
    <tableColumn id="12199" name="Στήλη12178"/>
    <tableColumn id="12200" name="Στήλη12179"/>
    <tableColumn id="12201" name="Στήλη12180"/>
    <tableColumn id="12202" name="Στήλη12181"/>
    <tableColumn id="12203" name="Στήλη12182"/>
    <tableColumn id="12204" name="Στήλη12183"/>
    <tableColumn id="12205" name="Στήλη12184"/>
    <tableColumn id="12206" name="Στήλη12185"/>
    <tableColumn id="12207" name="Στήλη12186"/>
    <tableColumn id="12208" name="Στήλη12187"/>
    <tableColumn id="12209" name="Στήλη12188"/>
    <tableColumn id="12210" name="Στήλη12189"/>
    <tableColumn id="12211" name="Στήλη12190"/>
    <tableColumn id="12212" name="Στήλη12191"/>
    <tableColumn id="12213" name="Στήλη12192"/>
    <tableColumn id="12214" name="Στήλη12193"/>
    <tableColumn id="12215" name="Στήλη12194"/>
    <tableColumn id="12216" name="Στήλη12195"/>
    <tableColumn id="12217" name="Στήλη12196"/>
    <tableColumn id="12218" name="Στήλη12197"/>
    <tableColumn id="12219" name="Στήλη12198"/>
    <tableColumn id="12220" name="Στήλη12199"/>
    <tableColumn id="12221" name="Στήλη12200"/>
    <tableColumn id="12222" name="Στήλη12201"/>
    <tableColumn id="12223" name="Στήλη12202"/>
    <tableColumn id="12224" name="Στήλη12203"/>
    <tableColumn id="12225" name="Στήλη12204"/>
    <tableColumn id="12226" name="Στήλη12205"/>
    <tableColumn id="12227" name="Στήλη12206"/>
    <tableColumn id="12228" name="Στήλη12207"/>
    <tableColumn id="12229" name="Στήλη12208"/>
    <tableColumn id="12230" name="Στήλη12209"/>
    <tableColumn id="12231" name="Στήλη12210"/>
    <tableColumn id="12232" name="Στήλη12211"/>
    <tableColumn id="12233" name="Στήλη12212"/>
    <tableColumn id="12234" name="Στήλη12213"/>
    <tableColumn id="12235" name="Στήλη12214"/>
    <tableColumn id="12236" name="Στήλη12215"/>
    <tableColumn id="12237" name="Στήλη12216"/>
    <tableColumn id="12238" name="Στήλη12217"/>
    <tableColumn id="12239" name="Στήλη12218"/>
    <tableColumn id="12240" name="Στήλη12219"/>
    <tableColumn id="12241" name="Στήλη12220"/>
    <tableColumn id="12242" name="Στήλη12221"/>
    <tableColumn id="12243" name="Στήλη12222"/>
    <tableColumn id="12244" name="Στήλη12223"/>
    <tableColumn id="12245" name="Στήλη12224"/>
    <tableColumn id="12246" name="Στήλη12225"/>
    <tableColumn id="12247" name="Στήλη12226"/>
    <tableColumn id="12248" name="Στήλη12227"/>
    <tableColumn id="12249" name="Στήλη12228"/>
    <tableColumn id="12250" name="Στήλη12229"/>
    <tableColumn id="12251" name="Στήλη12230"/>
    <tableColumn id="12252" name="Στήλη12231"/>
    <tableColumn id="12253" name="Στήλη12232"/>
    <tableColumn id="12254" name="Στήλη12233"/>
    <tableColumn id="12255" name="Στήλη12234"/>
    <tableColumn id="12256" name="Στήλη12235"/>
    <tableColumn id="12257" name="Στήλη12236"/>
    <tableColumn id="12258" name="Στήλη12237"/>
    <tableColumn id="12259" name="Στήλη12238"/>
    <tableColumn id="12260" name="Στήλη12239"/>
    <tableColumn id="12261" name="Στήλη12240"/>
    <tableColumn id="12262" name="Στήλη12241"/>
    <tableColumn id="12263" name="Στήλη12242"/>
    <tableColumn id="12264" name="Στήλη12243"/>
    <tableColumn id="12265" name="Στήλη12244"/>
    <tableColumn id="12266" name="Στήλη12245"/>
    <tableColumn id="12267" name="Στήλη12246"/>
    <tableColumn id="12268" name="Στήλη12247"/>
    <tableColumn id="12269" name="Στήλη12248"/>
    <tableColumn id="12270" name="Στήλη12249"/>
    <tableColumn id="12271" name="Στήλη12250"/>
    <tableColumn id="12272" name="Στήλη12251"/>
    <tableColumn id="12273" name="Στήλη12252"/>
    <tableColumn id="12274" name="Στήλη12253"/>
    <tableColumn id="12275" name="Στήλη12254"/>
    <tableColumn id="12276" name="Στήλη12255"/>
    <tableColumn id="12277" name="Στήλη12256"/>
    <tableColumn id="12278" name="Στήλη12257"/>
    <tableColumn id="12279" name="Στήλη12258"/>
    <tableColumn id="12280" name="Στήλη12259"/>
    <tableColumn id="12281" name="Στήλη12260"/>
    <tableColumn id="12282" name="Στήλη12261"/>
    <tableColumn id="12283" name="Στήλη12262"/>
    <tableColumn id="12284" name="Στήλη12263"/>
    <tableColumn id="12285" name="Στήλη12264"/>
    <tableColumn id="12286" name="Στήλη12265"/>
    <tableColumn id="12287" name="Στήλη12266"/>
    <tableColumn id="12288" name="Στήλη12267"/>
    <tableColumn id="12289" name="Στήλη12268"/>
    <tableColumn id="12290" name="Στήλη12269"/>
    <tableColumn id="12291" name="Στήλη12270"/>
    <tableColumn id="12292" name="Στήλη12271"/>
    <tableColumn id="12293" name="Στήλη12272"/>
    <tableColumn id="12294" name="Στήλη12273"/>
    <tableColumn id="12295" name="Στήλη12274"/>
    <tableColumn id="12296" name="Στήλη12275"/>
    <tableColumn id="12297" name="Στήλη12276"/>
    <tableColumn id="12298" name="Στήλη12277"/>
    <tableColumn id="12299" name="Στήλη12278"/>
    <tableColumn id="12300" name="Στήλη12279"/>
    <tableColumn id="12301" name="Στήλη12280"/>
    <tableColumn id="12302" name="Στήλη12281"/>
    <tableColumn id="12303" name="Στήλη12282"/>
    <tableColumn id="12304" name="Στήλη12283"/>
    <tableColumn id="12305" name="Στήλη12284"/>
    <tableColumn id="12306" name="Στήλη12285"/>
    <tableColumn id="12307" name="Στήλη12286"/>
    <tableColumn id="12308" name="Στήλη12287"/>
    <tableColumn id="12309" name="Στήλη12288"/>
    <tableColumn id="12310" name="Στήλη12289"/>
    <tableColumn id="12311" name="Στήλη12290"/>
    <tableColumn id="12312" name="Στήλη12291"/>
    <tableColumn id="12313" name="Στήλη12292"/>
    <tableColumn id="12314" name="Στήλη12293"/>
    <tableColumn id="12315" name="Στήλη12294"/>
    <tableColumn id="12316" name="Στήλη12295"/>
    <tableColumn id="12317" name="Στήλη12296"/>
    <tableColumn id="12318" name="Στήλη12297"/>
    <tableColumn id="12319" name="Στήλη12298"/>
    <tableColumn id="12320" name="Στήλη12299"/>
    <tableColumn id="12321" name="Στήλη12300"/>
    <tableColumn id="12322" name="Στήλη12301"/>
    <tableColumn id="12323" name="Στήλη12302"/>
    <tableColumn id="12324" name="Στήλη12303"/>
    <tableColumn id="12325" name="Στήλη12304"/>
    <tableColumn id="12326" name="Στήλη12305"/>
    <tableColumn id="12327" name="Στήλη12306"/>
    <tableColumn id="12328" name="Στήλη12307"/>
    <tableColumn id="12329" name="Στήλη12308"/>
    <tableColumn id="12330" name="Στήλη12309"/>
    <tableColumn id="12331" name="Στήλη12310"/>
    <tableColumn id="12332" name="Στήλη12311"/>
    <tableColumn id="12333" name="Στήλη12312"/>
    <tableColumn id="12334" name="Στήλη12313"/>
    <tableColumn id="12335" name="Στήλη12314"/>
    <tableColumn id="12336" name="Στήλη12315"/>
    <tableColumn id="12337" name="Στήλη12316"/>
    <tableColumn id="12338" name="Στήλη12317"/>
    <tableColumn id="12339" name="Στήλη12318"/>
    <tableColumn id="12340" name="Στήλη12319"/>
    <tableColumn id="12341" name="Στήλη12320"/>
    <tableColumn id="12342" name="Στήλη12321"/>
    <tableColumn id="12343" name="Στήλη12322"/>
    <tableColumn id="12344" name="Στήλη12323"/>
    <tableColumn id="12345" name="Στήλη12324"/>
    <tableColumn id="12346" name="Στήλη12325"/>
    <tableColumn id="12347" name="Στήλη12326"/>
    <tableColumn id="12348" name="Στήλη12327"/>
    <tableColumn id="12349" name="Στήλη12328"/>
    <tableColumn id="12350" name="Στήλη12329"/>
    <tableColumn id="12351" name="Στήλη12330"/>
    <tableColumn id="12352" name="Στήλη12331"/>
    <tableColumn id="12353" name="Στήλη12332"/>
    <tableColumn id="12354" name="Στήλη12333"/>
    <tableColumn id="12355" name="Στήλη12334"/>
    <tableColumn id="12356" name="Στήλη12335"/>
    <tableColumn id="12357" name="Στήλη12336"/>
    <tableColumn id="12358" name="Στήλη12337"/>
    <tableColumn id="12359" name="Στήλη12338"/>
    <tableColumn id="12360" name="Στήλη12339"/>
    <tableColumn id="12361" name="Στήλη12340"/>
    <tableColumn id="12362" name="Στήλη12341"/>
    <tableColumn id="12363" name="Στήλη12342"/>
    <tableColumn id="12364" name="Στήλη12343"/>
    <tableColumn id="12365" name="Στήλη12344"/>
    <tableColumn id="12366" name="Στήλη12345"/>
    <tableColumn id="12367" name="Στήλη12346"/>
    <tableColumn id="12368" name="Στήλη12347"/>
    <tableColumn id="12369" name="Στήλη12348"/>
    <tableColumn id="12370" name="Στήλη12349"/>
    <tableColumn id="12371" name="Στήλη12350"/>
    <tableColumn id="12372" name="Στήλη12351"/>
    <tableColumn id="12373" name="Στήλη12352"/>
    <tableColumn id="12374" name="Στήλη12353"/>
    <tableColumn id="12375" name="Στήλη12354"/>
    <tableColumn id="12376" name="Στήλη12355"/>
    <tableColumn id="12377" name="Στήλη12356"/>
    <tableColumn id="12378" name="Στήλη12357"/>
    <tableColumn id="12379" name="Στήλη12358"/>
    <tableColumn id="12380" name="Στήλη12359"/>
    <tableColumn id="12381" name="Στήλη12360"/>
    <tableColumn id="12382" name="Στήλη12361"/>
    <tableColumn id="12383" name="Στήλη12362"/>
    <tableColumn id="12384" name="Στήλη12363"/>
    <tableColumn id="12385" name="Στήλη12364"/>
    <tableColumn id="12386" name="Στήλη12365"/>
    <tableColumn id="12387" name="Στήλη12366"/>
    <tableColumn id="12388" name="Στήλη12367"/>
    <tableColumn id="12389" name="Στήλη12368"/>
    <tableColumn id="12390" name="Στήλη12369"/>
    <tableColumn id="12391" name="Στήλη12370"/>
    <tableColumn id="12392" name="Στήλη12371"/>
    <tableColumn id="12393" name="Στήλη12372"/>
    <tableColumn id="12394" name="Στήλη12373"/>
    <tableColumn id="12395" name="Στήλη12374"/>
    <tableColumn id="12396" name="Στήλη12375"/>
    <tableColumn id="12397" name="Στήλη12376"/>
    <tableColumn id="12398" name="Στήλη12377"/>
    <tableColumn id="12399" name="Στήλη12378"/>
    <tableColumn id="12400" name="Στήλη12379"/>
    <tableColumn id="12401" name="Στήλη12380"/>
    <tableColumn id="12402" name="Στήλη12381"/>
    <tableColumn id="12403" name="Στήλη12382"/>
    <tableColumn id="12404" name="Στήλη12383"/>
    <tableColumn id="12405" name="Στήλη12384"/>
    <tableColumn id="12406" name="Στήλη12385"/>
    <tableColumn id="12407" name="Στήλη12386"/>
    <tableColumn id="12408" name="Στήλη12387"/>
    <tableColumn id="12409" name="Στήλη12388"/>
    <tableColumn id="12410" name="Στήλη12389"/>
    <tableColumn id="12411" name="Στήλη12390"/>
    <tableColumn id="12412" name="Στήλη12391"/>
    <tableColumn id="12413" name="Στήλη12392"/>
    <tableColumn id="12414" name="Στήλη12393"/>
    <tableColumn id="12415" name="Στήλη12394"/>
    <tableColumn id="12416" name="Στήλη12395"/>
    <tableColumn id="12417" name="Στήλη12396"/>
    <tableColumn id="12418" name="Στήλη12397"/>
    <tableColumn id="12419" name="Στήλη12398"/>
    <tableColumn id="12420" name="Στήλη12399"/>
    <tableColumn id="12421" name="Στήλη12400"/>
    <tableColumn id="12422" name="Στήλη12401"/>
    <tableColumn id="12423" name="Στήλη12402"/>
    <tableColumn id="12424" name="Στήλη12403"/>
    <tableColumn id="12425" name="Στήλη12404"/>
    <tableColumn id="12426" name="Στήλη12405"/>
    <tableColumn id="12427" name="Στήλη12406"/>
    <tableColumn id="12428" name="Στήλη12407"/>
    <tableColumn id="12429" name="Στήλη12408"/>
    <tableColumn id="12430" name="Στήλη12409"/>
    <tableColumn id="12431" name="Στήλη12410"/>
    <tableColumn id="12432" name="Στήλη12411"/>
    <tableColumn id="12433" name="Στήλη12412"/>
    <tableColumn id="12434" name="Στήλη12413"/>
    <tableColumn id="12435" name="Στήλη12414"/>
    <tableColumn id="12436" name="Στήλη12415"/>
    <tableColumn id="12437" name="Στήλη12416"/>
    <tableColumn id="12438" name="Στήλη12417"/>
    <tableColumn id="12439" name="Στήλη12418"/>
    <tableColumn id="12440" name="Στήλη12419"/>
    <tableColumn id="12441" name="Στήλη12420"/>
    <tableColumn id="12442" name="Στήλη12421"/>
    <tableColumn id="12443" name="Στήλη12422"/>
    <tableColumn id="12444" name="Στήλη12423"/>
    <tableColumn id="12445" name="Στήλη12424"/>
    <tableColumn id="12446" name="Στήλη12425"/>
    <tableColumn id="12447" name="Στήλη12426"/>
    <tableColumn id="12448" name="Στήλη12427"/>
    <tableColumn id="12449" name="Στήλη12428"/>
    <tableColumn id="12450" name="Στήλη12429"/>
    <tableColumn id="12451" name="Στήλη12430"/>
    <tableColumn id="12452" name="Στήλη12431"/>
    <tableColumn id="12453" name="Στήλη12432"/>
    <tableColumn id="12454" name="Στήλη12433"/>
    <tableColumn id="12455" name="Στήλη12434"/>
    <tableColumn id="12456" name="Στήλη12435"/>
    <tableColumn id="12457" name="Στήλη12436"/>
    <tableColumn id="12458" name="Στήλη12437"/>
    <tableColumn id="12459" name="Στήλη12438"/>
    <tableColumn id="12460" name="Στήλη12439"/>
    <tableColumn id="12461" name="Στήλη12440"/>
    <tableColumn id="12462" name="Στήλη12441"/>
    <tableColumn id="12463" name="Στήλη12442"/>
    <tableColumn id="12464" name="Στήλη12443"/>
    <tableColumn id="12465" name="Στήλη12444"/>
    <tableColumn id="12466" name="Στήλη12445"/>
    <tableColumn id="12467" name="Στήλη12446"/>
    <tableColumn id="12468" name="Στήλη12447"/>
    <tableColumn id="12469" name="Στήλη12448"/>
    <tableColumn id="12470" name="Στήλη12449"/>
    <tableColumn id="12471" name="Στήλη12450"/>
    <tableColumn id="12472" name="Στήλη12451"/>
    <tableColumn id="12473" name="Στήλη12452"/>
    <tableColumn id="12474" name="Στήλη12453"/>
    <tableColumn id="12475" name="Στήλη12454"/>
    <tableColumn id="12476" name="Στήλη12455"/>
    <tableColumn id="12477" name="Στήλη12456"/>
    <tableColumn id="12478" name="Στήλη12457"/>
    <tableColumn id="12479" name="Στήλη12458"/>
    <tableColumn id="12480" name="Στήλη12459"/>
    <tableColumn id="12481" name="Στήλη12460"/>
    <tableColumn id="12482" name="Στήλη12461"/>
    <tableColumn id="12483" name="Στήλη12462"/>
    <tableColumn id="12484" name="Στήλη12463"/>
    <tableColumn id="12485" name="Στήλη12464"/>
    <tableColumn id="12486" name="Στήλη12465"/>
    <tableColumn id="12487" name="Στήλη12466"/>
    <tableColumn id="12488" name="Στήλη12467"/>
    <tableColumn id="12489" name="Στήλη12468"/>
    <tableColumn id="12490" name="Στήλη12469"/>
    <tableColumn id="12491" name="Στήλη12470"/>
    <tableColumn id="12492" name="Στήλη12471"/>
    <tableColumn id="12493" name="Στήλη12472"/>
    <tableColumn id="12494" name="Στήλη12473"/>
    <tableColumn id="12495" name="Στήλη12474"/>
    <tableColumn id="12496" name="Στήλη12475"/>
    <tableColumn id="12497" name="Στήλη12476"/>
    <tableColumn id="12498" name="Στήλη12477"/>
    <tableColumn id="12499" name="Στήλη12478"/>
    <tableColumn id="12500" name="Στήλη12479"/>
    <tableColumn id="12501" name="Στήλη12480"/>
    <tableColumn id="12502" name="Στήλη12481"/>
    <tableColumn id="12503" name="Στήλη12482"/>
    <tableColumn id="12504" name="Στήλη12483"/>
    <tableColumn id="12505" name="Στήλη12484"/>
    <tableColumn id="12506" name="Στήλη12485"/>
    <tableColumn id="12507" name="Στήλη12486"/>
    <tableColumn id="12508" name="Στήλη12487"/>
    <tableColumn id="12509" name="Στήλη12488"/>
    <tableColumn id="12510" name="Στήλη12489"/>
    <tableColumn id="12511" name="Στήλη12490"/>
    <tableColumn id="12512" name="Στήλη12491"/>
    <tableColumn id="12513" name="Στήλη12492"/>
    <tableColumn id="12514" name="Στήλη12493"/>
    <tableColumn id="12515" name="Στήλη12494"/>
    <tableColumn id="12516" name="Στήλη12495"/>
    <tableColumn id="12517" name="Στήλη12496"/>
    <tableColumn id="12518" name="Στήλη12497"/>
    <tableColumn id="12519" name="Στήλη12498"/>
    <tableColumn id="12520" name="Στήλη12499"/>
    <tableColumn id="12521" name="Στήλη12500"/>
    <tableColumn id="12522" name="Στήλη12501"/>
    <tableColumn id="12523" name="Στήλη12502"/>
    <tableColumn id="12524" name="Στήλη12503"/>
    <tableColumn id="12525" name="Στήλη12504"/>
    <tableColumn id="12526" name="Στήλη12505"/>
    <tableColumn id="12527" name="Στήλη12506"/>
    <tableColumn id="12528" name="Στήλη12507"/>
    <tableColumn id="12529" name="Στήλη12508"/>
    <tableColumn id="12530" name="Στήλη12509"/>
    <tableColumn id="12531" name="Στήλη12510"/>
    <tableColumn id="12532" name="Στήλη12511"/>
    <tableColumn id="12533" name="Στήλη12512"/>
    <tableColumn id="12534" name="Στήλη12513"/>
    <tableColumn id="12535" name="Στήλη12514"/>
    <tableColumn id="12536" name="Στήλη12515"/>
    <tableColumn id="12537" name="Στήλη12516"/>
    <tableColumn id="12538" name="Στήλη12517"/>
    <tableColumn id="12539" name="Στήλη12518"/>
    <tableColumn id="12540" name="Στήλη12519"/>
    <tableColumn id="12541" name="Στήλη12520"/>
    <tableColumn id="12542" name="Στήλη12521"/>
    <tableColumn id="12543" name="Στήλη12522"/>
    <tableColumn id="12544" name="Στήλη12523"/>
    <tableColumn id="12545" name="Στήλη12524"/>
    <tableColumn id="12546" name="Στήλη12525"/>
    <tableColumn id="12547" name="Στήλη12526"/>
    <tableColumn id="12548" name="Στήλη12527"/>
    <tableColumn id="12549" name="Στήλη12528"/>
    <tableColumn id="12550" name="Στήλη12529"/>
    <tableColumn id="12551" name="Στήλη12530"/>
    <tableColumn id="12552" name="Στήλη12531"/>
    <tableColumn id="12553" name="Στήλη12532"/>
    <tableColumn id="12554" name="Στήλη12533"/>
    <tableColumn id="12555" name="Στήλη12534"/>
    <tableColumn id="12556" name="Στήλη12535"/>
    <tableColumn id="12557" name="Στήλη12536"/>
    <tableColumn id="12558" name="Στήλη12537"/>
    <tableColumn id="12559" name="Στήλη12538"/>
    <tableColumn id="12560" name="Στήλη12539"/>
    <tableColumn id="12561" name="Στήλη12540"/>
    <tableColumn id="12562" name="Στήλη12541"/>
    <tableColumn id="12563" name="Στήλη12542"/>
    <tableColumn id="12564" name="Στήλη12543"/>
    <tableColumn id="12565" name="Στήλη12544"/>
    <tableColumn id="12566" name="Στήλη12545"/>
    <tableColumn id="12567" name="Στήλη12546"/>
    <tableColumn id="12568" name="Στήλη12547"/>
    <tableColumn id="12569" name="Στήλη12548"/>
    <tableColumn id="12570" name="Στήλη12549"/>
    <tableColumn id="12571" name="Στήλη12550"/>
    <tableColumn id="12572" name="Στήλη12551"/>
    <tableColumn id="12573" name="Στήλη12552"/>
    <tableColumn id="12574" name="Στήλη12553"/>
    <tableColumn id="12575" name="Στήλη12554"/>
    <tableColumn id="12576" name="Στήλη12555"/>
    <tableColumn id="12577" name="Στήλη12556"/>
    <tableColumn id="12578" name="Στήλη12557"/>
    <tableColumn id="12579" name="Στήλη12558"/>
    <tableColumn id="12580" name="Στήλη12559"/>
    <tableColumn id="12581" name="Στήλη12560"/>
    <tableColumn id="12582" name="Στήλη12561"/>
    <tableColumn id="12583" name="Στήλη12562"/>
    <tableColumn id="12584" name="Στήλη12563"/>
    <tableColumn id="12585" name="Στήλη12564"/>
    <tableColumn id="12586" name="Στήλη12565"/>
    <tableColumn id="12587" name="Στήλη12566"/>
    <tableColumn id="12588" name="Στήλη12567"/>
    <tableColumn id="12589" name="Στήλη12568"/>
    <tableColumn id="12590" name="Στήλη12569"/>
    <tableColumn id="12591" name="Στήλη12570"/>
    <tableColumn id="12592" name="Στήλη12571"/>
    <tableColumn id="12593" name="Στήλη12572"/>
    <tableColumn id="12594" name="Στήλη12573"/>
    <tableColumn id="12595" name="Στήλη12574"/>
    <tableColumn id="12596" name="Στήλη12575"/>
    <tableColumn id="12597" name="Στήλη12576"/>
    <tableColumn id="12598" name="Στήλη12577"/>
    <tableColumn id="12599" name="Στήλη12578"/>
    <tableColumn id="12600" name="Στήλη12579"/>
    <tableColumn id="12601" name="Στήλη12580"/>
    <tableColumn id="12602" name="Στήλη12581"/>
    <tableColumn id="12603" name="Στήλη12582"/>
    <tableColumn id="12604" name="Στήλη12583"/>
    <tableColumn id="12605" name="Στήλη12584"/>
    <tableColumn id="12606" name="Στήλη12585"/>
    <tableColumn id="12607" name="Στήλη12586"/>
    <tableColumn id="12608" name="Στήλη12587"/>
    <tableColumn id="12609" name="Στήλη12588"/>
    <tableColumn id="12610" name="Στήλη12589"/>
    <tableColumn id="12611" name="Στήλη12590"/>
    <tableColumn id="12612" name="Στήλη12591"/>
    <tableColumn id="12613" name="Στήλη12592"/>
    <tableColumn id="12614" name="Στήλη12593"/>
    <tableColumn id="12615" name="Στήλη12594"/>
    <tableColumn id="12616" name="Στήλη12595"/>
    <tableColumn id="12617" name="Στήλη12596"/>
    <tableColumn id="12618" name="Στήλη12597"/>
    <tableColumn id="12619" name="Στήλη12598"/>
    <tableColumn id="12620" name="Στήλη12599"/>
    <tableColumn id="12621" name="Στήλη12600"/>
    <tableColumn id="12622" name="Στήλη12601"/>
    <tableColumn id="12623" name="Στήλη12602"/>
    <tableColumn id="12624" name="Στήλη12603"/>
    <tableColumn id="12625" name="Στήλη12604"/>
    <tableColumn id="12626" name="Στήλη12605"/>
    <tableColumn id="12627" name="Στήλη12606"/>
    <tableColumn id="12628" name="Στήλη12607"/>
    <tableColumn id="12629" name="Στήλη12608"/>
    <tableColumn id="12630" name="Στήλη12609"/>
    <tableColumn id="12631" name="Στήλη12610"/>
    <tableColumn id="12632" name="Στήλη12611"/>
    <tableColumn id="12633" name="Στήλη12612"/>
    <tableColumn id="12634" name="Στήλη12613"/>
    <tableColumn id="12635" name="Στήλη12614"/>
    <tableColumn id="12636" name="Στήλη12615"/>
    <tableColumn id="12637" name="Στήλη12616"/>
    <tableColumn id="12638" name="Στήλη12617"/>
    <tableColumn id="12639" name="Στήλη12618"/>
    <tableColumn id="12640" name="Στήλη12619"/>
    <tableColumn id="12641" name="Στήλη12620"/>
    <tableColumn id="12642" name="Στήλη12621"/>
    <tableColumn id="12643" name="Στήλη12622"/>
    <tableColumn id="12644" name="Στήλη12623"/>
    <tableColumn id="12645" name="Στήλη12624"/>
    <tableColumn id="12646" name="Στήλη12625"/>
    <tableColumn id="12647" name="Στήλη12626"/>
    <tableColumn id="12648" name="Στήλη12627"/>
    <tableColumn id="12649" name="Στήλη12628"/>
    <tableColumn id="12650" name="Στήλη12629"/>
    <tableColumn id="12651" name="Στήλη12630"/>
    <tableColumn id="12652" name="Στήλη12631"/>
    <tableColumn id="12653" name="Στήλη12632"/>
    <tableColumn id="12654" name="Στήλη12633"/>
    <tableColumn id="12655" name="Στήλη12634"/>
    <tableColumn id="12656" name="Στήλη12635"/>
    <tableColumn id="12657" name="Στήλη12636"/>
    <tableColumn id="12658" name="Στήλη12637"/>
    <tableColumn id="12659" name="Στήλη12638"/>
    <tableColumn id="12660" name="Στήλη12639"/>
    <tableColumn id="12661" name="Στήλη12640"/>
    <tableColumn id="12662" name="Στήλη12641"/>
    <tableColumn id="12663" name="Στήλη12642"/>
    <tableColumn id="12664" name="Στήλη12643"/>
    <tableColumn id="12665" name="Στήλη12644"/>
    <tableColumn id="12666" name="Στήλη12645"/>
    <tableColumn id="12667" name="Στήλη12646"/>
    <tableColumn id="12668" name="Στήλη12647"/>
    <tableColumn id="12669" name="Στήλη12648"/>
    <tableColumn id="12670" name="Στήλη12649"/>
    <tableColumn id="12671" name="Στήλη12650"/>
    <tableColumn id="12672" name="Στήλη12651"/>
    <tableColumn id="12673" name="Στήλη12652"/>
    <tableColumn id="12674" name="Στήλη12653"/>
    <tableColumn id="12675" name="Στήλη12654"/>
    <tableColumn id="12676" name="Στήλη12655"/>
    <tableColumn id="12677" name="Στήλη12656"/>
    <tableColumn id="12678" name="Στήλη12657"/>
    <tableColumn id="12679" name="Στήλη12658"/>
    <tableColumn id="12680" name="Στήλη12659"/>
    <tableColumn id="12681" name="Στήλη12660"/>
    <tableColumn id="12682" name="Στήλη12661"/>
    <tableColumn id="12683" name="Στήλη12662"/>
    <tableColumn id="12684" name="Στήλη12663"/>
    <tableColumn id="12685" name="Στήλη12664"/>
    <tableColumn id="12686" name="Στήλη12665"/>
    <tableColumn id="12687" name="Στήλη12666"/>
    <tableColumn id="12688" name="Στήλη12667"/>
    <tableColumn id="12689" name="Στήλη12668"/>
    <tableColumn id="12690" name="Στήλη12669"/>
    <tableColumn id="12691" name="Στήλη12670"/>
    <tableColumn id="12692" name="Στήλη12671"/>
    <tableColumn id="12693" name="Στήλη12672"/>
    <tableColumn id="12694" name="Στήλη12673"/>
    <tableColumn id="12695" name="Στήλη12674"/>
    <tableColumn id="12696" name="Στήλη12675"/>
    <tableColumn id="12697" name="Στήλη12676"/>
    <tableColumn id="12698" name="Στήλη12677"/>
    <tableColumn id="12699" name="Στήλη12678"/>
    <tableColumn id="12700" name="Στήλη12679"/>
    <tableColumn id="12701" name="Στήλη12680"/>
    <tableColumn id="12702" name="Στήλη12681"/>
    <tableColumn id="12703" name="Στήλη12682"/>
    <tableColumn id="12704" name="Στήλη12683"/>
    <tableColumn id="12705" name="Στήλη12684"/>
    <tableColumn id="12706" name="Στήλη12685"/>
    <tableColumn id="12707" name="Στήλη12686"/>
    <tableColumn id="12708" name="Στήλη12687"/>
    <tableColumn id="12709" name="Στήλη12688"/>
    <tableColumn id="12710" name="Στήλη12689"/>
    <tableColumn id="12711" name="Στήλη12690"/>
    <tableColumn id="12712" name="Στήλη12691"/>
    <tableColumn id="12713" name="Στήλη12692"/>
    <tableColumn id="12714" name="Στήλη12693"/>
    <tableColumn id="12715" name="Στήλη12694"/>
    <tableColumn id="12716" name="Στήλη12695"/>
    <tableColumn id="12717" name="Στήλη12696"/>
    <tableColumn id="12718" name="Στήλη12697"/>
    <tableColumn id="12719" name="Στήλη12698"/>
    <tableColumn id="12720" name="Στήλη12699"/>
    <tableColumn id="12721" name="Στήλη12700"/>
    <tableColumn id="12722" name="Στήλη12701"/>
    <tableColumn id="12723" name="Στήλη12702"/>
    <tableColumn id="12724" name="Στήλη12703"/>
    <tableColumn id="12725" name="Στήλη12704"/>
    <tableColumn id="12726" name="Στήλη12705"/>
    <tableColumn id="12727" name="Στήλη12706"/>
    <tableColumn id="12728" name="Στήλη12707"/>
    <tableColumn id="12729" name="Στήλη12708"/>
    <tableColumn id="12730" name="Στήλη12709"/>
    <tableColumn id="12731" name="Στήλη12710"/>
    <tableColumn id="12732" name="Στήλη12711"/>
    <tableColumn id="12733" name="Στήλη12712"/>
    <tableColumn id="12734" name="Στήλη12713"/>
    <tableColumn id="12735" name="Στήλη12714"/>
    <tableColumn id="12736" name="Στήλη12715"/>
    <tableColumn id="12737" name="Στήλη12716"/>
    <tableColumn id="12738" name="Στήλη12717"/>
    <tableColumn id="12739" name="Στήλη12718"/>
    <tableColumn id="12740" name="Στήλη12719"/>
    <tableColumn id="12741" name="Στήλη12720"/>
    <tableColumn id="12742" name="Στήλη12721"/>
    <tableColumn id="12743" name="Στήλη12722"/>
    <tableColumn id="12744" name="Στήλη12723"/>
    <tableColumn id="12745" name="Στήλη12724"/>
    <tableColumn id="12746" name="Στήλη12725"/>
    <tableColumn id="12747" name="Στήλη12726"/>
    <tableColumn id="12748" name="Στήλη12727"/>
    <tableColumn id="12749" name="Στήλη12728"/>
    <tableColumn id="12750" name="Στήλη12729"/>
    <tableColumn id="12751" name="Στήλη12730"/>
    <tableColumn id="12752" name="Στήλη12731"/>
    <tableColumn id="12753" name="Στήλη12732"/>
    <tableColumn id="12754" name="Στήλη12733"/>
    <tableColumn id="12755" name="Στήλη12734"/>
    <tableColumn id="12756" name="Στήλη12735"/>
    <tableColumn id="12757" name="Στήλη12736"/>
    <tableColumn id="12758" name="Στήλη12737"/>
    <tableColumn id="12759" name="Στήλη12738"/>
    <tableColumn id="12760" name="Στήλη12739"/>
    <tableColumn id="12761" name="Στήλη12740"/>
    <tableColumn id="12762" name="Στήλη12741"/>
    <tableColumn id="12763" name="Στήλη12742"/>
    <tableColumn id="12764" name="Στήλη12743"/>
    <tableColumn id="12765" name="Στήλη12744"/>
    <tableColumn id="12766" name="Στήλη12745"/>
    <tableColumn id="12767" name="Στήλη12746"/>
    <tableColumn id="12768" name="Στήλη12747"/>
    <tableColumn id="12769" name="Στήλη12748"/>
    <tableColumn id="12770" name="Στήλη12749"/>
    <tableColumn id="12771" name="Στήλη12750"/>
    <tableColumn id="12772" name="Στήλη12751"/>
    <tableColumn id="12773" name="Στήλη12752"/>
    <tableColumn id="12774" name="Στήλη12753"/>
    <tableColumn id="12775" name="Στήλη12754"/>
    <tableColumn id="12776" name="Στήλη12755"/>
    <tableColumn id="12777" name="Στήλη12756"/>
    <tableColumn id="12778" name="Στήλη12757"/>
    <tableColumn id="12779" name="Στήλη12758"/>
    <tableColumn id="12780" name="Στήλη12759"/>
    <tableColumn id="12781" name="Στήλη12760"/>
    <tableColumn id="12782" name="Στήλη12761"/>
    <tableColumn id="12783" name="Στήλη12762"/>
    <tableColumn id="12784" name="Στήλη12763"/>
    <tableColumn id="12785" name="Στήλη12764"/>
    <tableColumn id="12786" name="Στήλη12765"/>
    <tableColumn id="12787" name="Στήλη12766"/>
    <tableColumn id="12788" name="Στήλη12767"/>
    <tableColumn id="12789" name="Στήλη12768"/>
    <tableColumn id="12790" name="Στήλη12769"/>
    <tableColumn id="12791" name="Στήλη12770"/>
    <tableColumn id="12792" name="Στήλη12771"/>
    <tableColumn id="12793" name="Στήλη12772"/>
    <tableColumn id="12794" name="Στήλη12773"/>
    <tableColumn id="12795" name="Στήλη12774"/>
    <tableColumn id="12796" name="Στήλη12775"/>
    <tableColumn id="12797" name="Στήλη12776"/>
    <tableColumn id="12798" name="Στήλη12777"/>
    <tableColumn id="12799" name="Στήλη12778"/>
    <tableColumn id="12800" name="Στήλη12779"/>
    <tableColumn id="12801" name="Στήλη12780"/>
    <tableColumn id="12802" name="Στήλη12781"/>
    <tableColumn id="12803" name="Στήλη12782"/>
    <tableColumn id="12804" name="Στήλη12783"/>
    <tableColumn id="12805" name="Στήλη12784"/>
    <tableColumn id="12806" name="Στήλη12785"/>
    <tableColumn id="12807" name="Στήλη12786"/>
    <tableColumn id="12808" name="Στήλη12787"/>
    <tableColumn id="12809" name="Στήλη12788"/>
    <tableColumn id="12810" name="Στήλη12789"/>
    <tableColumn id="12811" name="Στήλη12790"/>
    <tableColumn id="12812" name="Στήλη12791"/>
    <tableColumn id="12813" name="Στήλη12792"/>
    <tableColumn id="12814" name="Στήλη12793"/>
    <tableColumn id="12815" name="Στήλη12794"/>
    <tableColumn id="12816" name="Στήλη12795"/>
    <tableColumn id="12817" name="Στήλη12796"/>
    <tableColumn id="12818" name="Στήλη12797"/>
    <tableColumn id="12819" name="Στήλη12798"/>
    <tableColumn id="12820" name="Στήλη12799"/>
    <tableColumn id="12821" name="Στήλη12800"/>
    <tableColumn id="12822" name="Στήλη12801"/>
    <tableColumn id="12823" name="Στήλη12802"/>
    <tableColumn id="12824" name="Στήλη12803"/>
    <tableColumn id="12825" name="Στήλη12804"/>
    <tableColumn id="12826" name="Στήλη12805"/>
    <tableColumn id="12827" name="Στήλη12806"/>
    <tableColumn id="12828" name="Στήλη12807"/>
    <tableColumn id="12829" name="Στήλη12808"/>
    <tableColumn id="12830" name="Στήλη12809"/>
    <tableColumn id="12831" name="Στήλη12810"/>
    <tableColumn id="12832" name="Στήλη12811"/>
    <tableColumn id="12833" name="Στήλη12812"/>
    <tableColumn id="12834" name="Στήλη12813"/>
    <tableColumn id="12835" name="Στήλη12814"/>
    <tableColumn id="12836" name="Στήλη12815"/>
    <tableColumn id="12837" name="Στήλη12816"/>
    <tableColumn id="12838" name="Στήλη12817"/>
    <tableColumn id="12839" name="Στήλη12818"/>
    <tableColumn id="12840" name="Στήλη12819"/>
    <tableColumn id="12841" name="Στήλη12820"/>
    <tableColumn id="12842" name="Στήλη12821"/>
    <tableColumn id="12843" name="Στήλη12822"/>
    <tableColumn id="12844" name="Στήλη12823"/>
    <tableColumn id="12845" name="Στήλη12824"/>
    <tableColumn id="12846" name="Στήλη12825"/>
    <tableColumn id="12847" name="Στήλη12826"/>
    <tableColumn id="12848" name="Στήλη12827"/>
    <tableColumn id="12849" name="Στήλη12828"/>
    <tableColumn id="12850" name="Στήλη12829"/>
    <tableColumn id="12851" name="Στήλη12830"/>
    <tableColumn id="12852" name="Στήλη12831"/>
    <tableColumn id="12853" name="Στήλη12832"/>
    <tableColumn id="12854" name="Στήλη12833"/>
    <tableColumn id="12855" name="Στήλη12834"/>
    <tableColumn id="12856" name="Στήλη12835"/>
    <tableColumn id="12857" name="Στήλη12836"/>
    <tableColumn id="12858" name="Στήλη12837"/>
    <tableColumn id="12859" name="Στήλη12838"/>
    <tableColumn id="12860" name="Στήλη12839"/>
    <tableColumn id="12861" name="Στήλη12840"/>
    <tableColumn id="12862" name="Στήλη12841"/>
    <tableColumn id="12863" name="Στήλη12842"/>
    <tableColumn id="12864" name="Στήλη12843"/>
    <tableColumn id="12865" name="Στήλη12844"/>
    <tableColumn id="12866" name="Στήλη12845"/>
    <tableColumn id="12867" name="Στήλη12846"/>
    <tableColumn id="12868" name="Στήλη12847"/>
    <tableColumn id="12869" name="Στήλη12848"/>
    <tableColumn id="12870" name="Στήλη12849"/>
    <tableColumn id="12871" name="Στήλη12850"/>
    <tableColumn id="12872" name="Στήλη12851"/>
    <tableColumn id="12873" name="Στήλη12852"/>
    <tableColumn id="12874" name="Στήλη12853"/>
    <tableColumn id="12875" name="Στήλη12854"/>
    <tableColumn id="12876" name="Στήλη12855"/>
    <tableColumn id="12877" name="Στήλη12856"/>
    <tableColumn id="12878" name="Στήλη12857"/>
    <tableColumn id="12879" name="Στήλη12858"/>
    <tableColumn id="12880" name="Στήλη12859"/>
    <tableColumn id="12881" name="Στήλη12860"/>
    <tableColumn id="12882" name="Στήλη12861"/>
    <tableColumn id="12883" name="Στήλη12862"/>
    <tableColumn id="12884" name="Στήλη12863"/>
    <tableColumn id="12885" name="Στήλη12864"/>
    <tableColumn id="12886" name="Στήλη12865"/>
    <tableColumn id="12887" name="Στήλη12866"/>
    <tableColumn id="12888" name="Στήλη12867"/>
    <tableColumn id="12889" name="Στήλη12868"/>
    <tableColumn id="12890" name="Στήλη12869"/>
    <tableColumn id="12891" name="Στήλη12870"/>
    <tableColumn id="12892" name="Στήλη12871"/>
    <tableColumn id="12893" name="Στήλη12872"/>
    <tableColumn id="12894" name="Στήλη12873"/>
    <tableColumn id="12895" name="Στήλη12874"/>
    <tableColumn id="12896" name="Στήλη12875"/>
    <tableColumn id="12897" name="Στήλη12876"/>
    <tableColumn id="12898" name="Στήλη12877"/>
    <tableColumn id="12899" name="Στήλη12878"/>
    <tableColumn id="12900" name="Στήλη12879"/>
    <tableColumn id="12901" name="Στήλη12880"/>
    <tableColumn id="12902" name="Στήλη12881"/>
    <tableColumn id="12903" name="Στήλη12882"/>
    <tableColumn id="12904" name="Στήλη12883"/>
    <tableColumn id="12905" name="Στήλη12884"/>
    <tableColumn id="12906" name="Στήλη12885"/>
    <tableColumn id="12907" name="Στήλη12886"/>
    <tableColumn id="12908" name="Στήλη12887"/>
    <tableColumn id="12909" name="Στήλη12888"/>
    <tableColumn id="12910" name="Στήλη12889"/>
    <tableColumn id="12911" name="Στήλη12890"/>
    <tableColumn id="12912" name="Στήλη12891"/>
    <tableColumn id="12913" name="Στήλη12892"/>
    <tableColumn id="12914" name="Στήλη12893"/>
    <tableColumn id="12915" name="Στήλη12894"/>
    <tableColumn id="12916" name="Στήλη12895"/>
    <tableColumn id="12917" name="Στήλη12896"/>
    <tableColumn id="12918" name="Στήλη12897"/>
    <tableColumn id="12919" name="Στήλη12898"/>
    <tableColumn id="12920" name="Στήλη12899"/>
    <tableColumn id="12921" name="Στήλη12900"/>
    <tableColumn id="12922" name="Στήλη12901"/>
    <tableColumn id="12923" name="Στήλη12902"/>
    <tableColumn id="12924" name="Στήλη12903"/>
    <tableColumn id="12925" name="Στήλη12904"/>
    <tableColumn id="12926" name="Στήλη12905"/>
    <tableColumn id="12927" name="Στήλη12906"/>
    <tableColumn id="12928" name="Στήλη12907"/>
    <tableColumn id="12929" name="Στήλη12908"/>
    <tableColumn id="12930" name="Στήλη12909"/>
    <tableColumn id="12931" name="Στήλη12910"/>
    <tableColumn id="12932" name="Στήλη12911"/>
    <tableColumn id="12933" name="Στήλη12912"/>
    <tableColumn id="12934" name="Στήλη12913"/>
    <tableColumn id="12935" name="Στήλη12914"/>
    <tableColumn id="12936" name="Στήλη12915"/>
    <tableColumn id="12937" name="Στήλη12916"/>
    <tableColumn id="12938" name="Στήλη12917"/>
    <tableColumn id="12939" name="Στήλη12918"/>
    <tableColumn id="12940" name="Στήλη12919"/>
    <tableColumn id="12941" name="Στήλη12920"/>
    <tableColumn id="12942" name="Στήλη12921"/>
    <tableColumn id="12943" name="Στήλη12922"/>
    <tableColumn id="12944" name="Στήλη12923"/>
    <tableColumn id="12945" name="Στήλη12924"/>
    <tableColumn id="12946" name="Στήλη12925"/>
    <tableColumn id="12947" name="Στήλη12926"/>
    <tableColumn id="12948" name="Στήλη12927"/>
    <tableColumn id="12949" name="Στήλη12928"/>
    <tableColumn id="12950" name="Στήλη12929"/>
    <tableColumn id="12951" name="Στήλη12930"/>
    <tableColumn id="12952" name="Στήλη12931"/>
    <tableColumn id="12953" name="Στήλη12932"/>
    <tableColumn id="12954" name="Στήλη12933"/>
    <tableColumn id="12955" name="Στήλη12934"/>
    <tableColumn id="12956" name="Στήλη12935"/>
    <tableColumn id="12957" name="Στήλη12936"/>
    <tableColumn id="12958" name="Στήλη12937"/>
    <tableColumn id="12959" name="Στήλη12938"/>
    <tableColumn id="12960" name="Στήλη12939"/>
    <tableColumn id="12961" name="Στήλη12940"/>
    <tableColumn id="12962" name="Στήλη12941"/>
    <tableColumn id="12963" name="Στήλη12942"/>
    <tableColumn id="12964" name="Στήλη12943"/>
    <tableColumn id="12965" name="Στήλη12944"/>
    <tableColumn id="12966" name="Στήλη12945"/>
    <tableColumn id="12967" name="Στήλη12946"/>
    <tableColumn id="12968" name="Στήλη12947"/>
    <tableColumn id="12969" name="Στήλη12948"/>
    <tableColumn id="12970" name="Στήλη12949"/>
    <tableColumn id="12971" name="Στήλη12950"/>
    <tableColumn id="12972" name="Στήλη12951"/>
    <tableColumn id="12973" name="Στήλη12952"/>
    <tableColumn id="12974" name="Στήλη12953"/>
    <tableColumn id="12975" name="Στήλη12954"/>
    <tableColumn id="12976" name="Στήλη12955"/>
    <tableColumn id="12977" name="Στήλη12956"/>
    <tableColumn id="12978" name="Στήλη12957"/>
    <tableColumn id="12979" name="Στήλη12958"/>
    <tableColumn id="12980" name="Στήλη12959"/>
    <tableColumn id="12981" name="Στήλη12960"/>
    <tableColumn id="12982" name="Στήλη12961"/>
    <tableColumn id="12983" name="Στήλη12962"/>
    <tableColumn id="12984" name="Στήλη12963"/>
    <tableColumn id="12985" name="Στήλη12964"/>
    <tableColumn id="12986" name="Στήλη12965"/>
    <tableColumn id="12987" name="Στήλη12966"/>
    <tableColumn id="12988" name="Στήλη12967"/>
    <tableColumn id="12989" name="Στήλη12968"/>
    <tableColumn id="12990" name="Στήλη12969"/>
    <tableColumn id="12991" name="Στήλη12970"/>
    <tableColumn id="12992" name="Στήλη12971"/>
    <tableColumn id="12993" name="Στήλη12972"/>
    <tableColumn id="12994" name="Στήλη12973"/>
    <tableColumn id="12995" name="Στήλη12974"/>
    <tableColumn id="12996" name="Στήλη12975"/>
    <tableColumn id="12997" name="Στήλη12976"/>
    <tableColumn id="12998" name="Στήλη12977"/>
    <tableColumn id="12999" name="Στήλη12978"/>
    <tableColumn id="13000" name="Στήλη12979"/>
    <tableColumn id="13001" name="Στήλη12980"/>
    <tableColumn id="13002" name="Στήλη12981"/>
    <tableColumn id="13003" name="Στήλη12982"/>
    <tableColumn id="13004" name="Στήλη12983"/>
    <tableColumn id="13005" name="Στήλη12984"/>
    <tableColumn id="13006" name="Στήλη12985"/>
    <tableColumn id="13007" name="Στήλη12986"/>
    <tableColumn id="13008" name="Στήλη12987"/>
    <tableColumn id="13009" name="Στήλη12988"/>
    <tableColumn id="13010" name="Στήλη12989"/>
    <tableColumn id="13011" name="Στήλη12990"/>
    <tableColumn id="13012" name="Στήλη12991"/>
    <tableColumn id="13013" name="Στήλη12992"/>
    <tableColumn id="13014" name="Στήλη12993"/>
    <tableColumn id="13015" name="Στήλη12994"/>
    <tableColumn id="13016" name="Στήλη12995"/>
    <tableColumn id="13017" name="Στήλη12996"/>
    <tableColumn id="13018" name="Στήλη12997"/>
    <tableColumn id="13019" name="Στήλη12998"/>
    <tableColumn id="13020" name="Στήλη12999"/>
    <tableColumn id="13021" name="Στήλη13000"/>
    <tableColumn id="13022" name="Στήλη13001"/>
    <tableColumn id="13023" name="Στήλη13002"/>
    <tableColumn id="13024" name="Στήλη13003"/>
    <tableColumn id="13025" name="Στήλη13004"/>
    <tableColumn id="13026" name="Στήλη13005"/>
    <tableColumn id="13027" name="Στήλη13006"/>
    <tableColumn id="13028" name="Στήλη13007"/>
    <tableColumn id="13029" name="Στήλη13008"/>
    <tableColumn id="13030" name="Στήλη13009"/>
    <tableColumn id="13031" name="Στήλη13010"/>
    <tableColumn id="13032" name="Στήλη13011"/>
    <tableColumn id="13033" name="Στήλη13012"/>
    <tableColumn id="13034" name="Στήλη13013"/>
    <tableColumn id="13035" name="Στήλη13014"/>
    <tableColumn id="13036" name="Στήλη13015"/>
    <tableColumn id="13037" name="Στήλη13016"/>
    <tableColumn id="13038" name="Στήλη13017"/>
    <tableColumn id="13039" name="Στήλη13018"/>
    <tableColumn id="13040" name="Στήλη13019"/>
    <tableColumn id="13041" name="Στήλη13020"/>
    <tableColumn id="13042" name="Στήλη13021"/>
    <tableColumn id="13043" name="Στήλη13022"/>
    <tableColumn id="13044" name="Στήλη13023"/>
    <tableColumn id="13045" name="Στήλη13024"/>
    <tableColumn id="13046" name="Στήλη13025"/>
    <tableColumn id="13047" name="Στήλη13026"/>
    <tableColumn id="13048" name="Στήλη13027"/>
    <tableColumn id="13049" name="Στήλη13028"/>
    <tableColumn id="13050" name="Στήλη13029"/>
    <tableColumn id="13051" name="Στήλη13030"/>
    <tableColumn id="13052" name="Στήλη13031"/>
    <tableColumn id="13053" name="Στήλη13032"/>
    <tableColumn id="13054" name="Στήλη13033"/>
    <tableColumn id="13055" name="Στήλη13034"/>
    <tableColumn id="13056" name="Στήλη13035"/>
    <tableColumn id="13057" name="Στήλη13036"/>
    <tableColumn id="13058" name="Στήλη13037"/>
    <tableColumn id="13059" name="Στήλη13038"/>
    <tableColumn id="13060" name="Στήλη13039"/>
    <tableColumn id="13061" name="Στήλη13040"/>
    <tableColumn id="13062" name="Στήλη13041"/>
    <tableColumn id="13063" name="Στήλη13042"/>
    <tableColumn id="13064" name="Στήλη13043"/>
    <tableColumn id="13065" name="Στήλη13044"/>
    <tableColumn id="13066" name="Στήλη13045"/>
    <tableColumn id="13067" name="Στήλη13046"/>
    <tableColumn id="13068" name="Στήλη13047"/>
    <tableColumn id="13069" name="Στήλη13048"/>
    <tableColumn id="13070" name="Στήλη13049"/>
    <tableColumn id="13071" name="Στήλη13050"/>
    <tableColumn id="13072" name="Στήλη13051"/>
    <tableColumn id="13073" name="Στήλη13052"/>
    <tableColumn id="13074" name="Στήλη13053"/>
    <tableColumn id="13075" name="Στήλη13054"/>
    <tableColumn id="13076" name="Στήλη13055"/>
    <tableColumn id="13077" name="Στήλη13056"/>
    <tableColumn id="13078" name="Στήλη13057"/>
    <tableColumn id="13079" name="Στήλη13058"/>
    <tableColumn id="13080" name="Στήλη13059"/>
    <tableColumn id="13081" name="Στήλη13060"/>
    <tableColumn id="13082" name="Στήλη13061"/>
    <tableColumn id="13083" name="Στήλη13062"/>
    <tableColumn id="13084" name="Στήλη13063"/>
    <tableColumn id="13085" name="Στήλη13064"/>
    <tableColumn id="13086" name="Στήλη13065"/>
    <tableColumn id="13087" name="Στήλη13066"/>
    <tableColumn id="13088" name="Στήλη13067"/>
    <tableColumn id="13089" name="Στήλη13068"/>
    <tableColumn id="13090" name="Στήλη13069"/>
    <tableColumn id="13091" name="Στήλη13070"/>
    <tableColumn id="13092" name="Στήλη13071"/>
    <tableColumn id="13093" name="Στήλη13072"/>
    <tableColumn id="13094" name="Στήλη13073"/>
    <tableColumn id="13095" name="Στήλη13074"/>
    <tableColumn id="13096" name="Στήλη13075"/>
    <tableColumn id="13097" name="Στήλη13076"/>
    <tableColumn id="13098" name="Στήλη13077"/>
    <tableColumn id="13099" name="Στήλη13078"/>
    <tableColumn id="13100" name="Στήλη13079"/>
    <tableColumn id="13101" name="Στήλη13080"/>
    <tableColumn id="13102" name="Στήλη13081"/>
    <tableColumn id="13103" name="Στήλη13082"/>
    <tableColumn id="13104" name="Στήλη13083"/>
    <tableColumn id="13105" name="Στήλη13084"/>
    <tableColumn id="13106" name="Στήλη13085"/>
    <tableColumn id="13107" name="Στήλη13086"/>
    <tableColumn id="13108" name="Στήλη13087"/>
    <tableColumn id="13109" name="Στήλη13088"/>
    <tableColumn id="13110" name="Στήλη13089"/>
    <tableColumn id="13111" name="Στήλη13090"/>
    <tableColumn id="13112" name="Στήλη13091"/>
    <tableColumn id="13113" name="Στήλη13092"/>
    <tableColumn id="13114" name="Στήλη13093"/>
    <tableColumn id="13115" name="Στήλη13094"/>
    <tableColumn id="13116" name="Στήλη13095"/>
    <tableColumn id="13117" name="Στήλη13096"/>
    <tableColumn id="13118" name="Στήλη13097"/>
    <tableColumn id="13119" name="Στήλη13098"/>
    <tableColumn id="13120" name="Στήλη13099"/>
    <tableColumn id="13121" name="Στήλη13100"/>
    <tableColumn id="13122" name="Στήλη13101"/>
    <tableColumn id="13123" name="Στήλη13102"/>
    <tableColumn id="13124" name="Στήλη13103"/>
    <tableColumn id="13125" name="Στήλη13104"/>
    <tableColumn id="13126" name="Στήλη13105"/>
    <tableColumn id="13127" name="Στήλη13106"/>
    <tableColumn id="13128" name="Στήλη13107"/>
    <tableColumn id="13129" name="Στήλη13108"/>
    <tableColumn id="13130" name="Στήλη13109"/>
    <tableColumn id="13131" name="Στήλη13110"/>
    <tableColumn id="13132" name="Στήλη13111"/>
    <tableColumn id="13133" name="Στήλη13112"/>
    <tableColumn id="13134" name="Στήλη13113"/>
    <tableColumn id="13135" name="Στήλη13114"/>
    <tableColumn id="13136" name="Στήλη13115"/>
    <tableColumn id="13137" name="Στήλη13116"/>
    <tableColumn id="13138" name="Στήλη13117"/>
    <tableColumn id="13139" name="Στήλη13118"/>
    <tableColumn id="13140" name="Στήλη13119"/>
    <tableColumn id="13141" name="Στήλη13120"/>
    <tableColumn id="13142" name="Στήλη13121"/>
    <tableColumn id="13143" name="Στήλη13122"/>
    <tableColumn id="13144" name="Στήλη13123"/>
    <tableColumn id="13145" name="Στήλη13124"/>
    <tableColumn id="13146" name="Στήλη13125"/>
    <tableColumn id="13147" name="Στήλη13126"/>
    <tableColumn id="13148" name="Στήλη13127"/>
    <tableColumn id="13149" name="Στήλη13128"/>
    <tableColumn id="13150" name="Στήλη13129"/>
    <tableColumn id="13151" name="Στήλη13130"/>
    <tableColumn id="13152" name="Στήλη13131"/>
    <tableColumn id="13153" name="Στήλη13132"/>
    <tableColumn id="13154" name="Στήλη13133"/>
    <tableColumn id="13155" name="Στήλη13134"/>
    <tableColumn id="13156" name="Στήλη13135"/>
    <tableColumn id="13157" name="Στήλη13136"/>
    <tableColumn id="13158" name="Στήλη13137"/>
    <tableColumn id="13159" name="Στήλη13138"/>
    <tableColumn id="13160" name="Στήλη13139"/>
    <tableColumn id="13161" name="Στήλη13140"/>
    <tableColumn id="13162" name="Στήλη13141"/>
    <tableColumn id="13163" name="Στήλη13142"/>
    <tableColumn id="13164" name="Στήλη13143"/>
    <tableColumn id="13165" name="Στήλη13144"/>
    <tableColumn id="13166" name="Στήλη13145"/>
    <tableColumn id="13167" name="Στήλη13146"/>
    <tableColumn id="13168" name="Στήλη13147"/>
    <tableColumn id="13169" name="Στήλη13148"/>
    <tableColumn id="13170" name="Στήλη13149"/>
    <tableColumn id="13171" name="Στήλη13150"/>
    <tableColumn id="13172" name="Στήλη13151"/>
    <tableColumn id="13173" name="Στήλη13152"/>
    <tableColumn id="13174" name="Στήλη13153"/>
    <tableColumn id="13175" name="Στήλη13154"/>
    <tableColumn id="13176" name="Στήλη13155"/>
    <tableColumn id="13177" name="Στήλη13156"/>
    <tableColumn id="13178" name="Στήλη13157"/>
    <tableColumn id="13179" name="Στήλη13158"/>
    <tableColumn id="13180" name="Στήλη13159"/>
    <tableColumn id="13181" name="Στήλη13160"/>
    <tableColumn id="13182" name="Στήλη13161"/>
    <tableColumn id="13183" name="Στήλη13162"/>
    <tableColumn id="13184" name="Στήλη13163"/>
    <tableColumn id="13185" name="Στήλη13164"/>
    <tableColumn id="13186" name="Στήλη13165"/>
    <tableColumn id="13187" name="Στήλη13166"/>
    <tableColumn id="13188" name="Στήλη13167"/>
    <tableColumn id="13189" name="Στήλη13168"/>
    <tableColumn id="13190" name="Στήλη13169"/>
    <tableColumn id="13191" name="Στήλη13170"/>
    <tableColumn id="13192" name="Στήλη13171"/>
    <tableColumn id="13193" name="Στήλη13172"/>
    <tableColumn id="13194" name="Στήλη13173"/>
    <tableColumn id="13195" name="Στήλη13174"/>
    <tableColumn id="13196" name="Στήλη13175"/>
    <tableColumn id="13197" name="Στήλη13176"/>
    <tableColumn id="13198" name="Στήλη13177"/>
    <tableColumn id="13199" name="Στήλη13178"/>
    <tableColumn id="13200" name="Στήλη13179"/>
    <tableColumn id="13201" name="Στήλη13180"/>
    <tableColumn id="13202" name="Στήλη13181"/>
    <tableColumn id="13203" name="Στήλη13182"/>
    <tableColumn id="13204" name="Στήλη13183"/>
    <tableColumn id="13205" name="Στήλη13184"/>
    <tableColumn id="13206" name="Στήλη13185"/>
    <tableColumn id="13207" name="Στήλη13186"/>
    <tableColumn id="13208" name="Στήλη13187"/>
    <tableColumn id="13209" name="Στήλη13188"/>
    <tableColumn id="13210" name="Στήλη13189"/>
    <tableColumn id="13211" name="Στήλη13190"/>
    <tableColumn id="13212" name="Στήλη13191"/>
    <tableColumn id="13213" name="Στήλη13192"/>
    <tableColumn id="13214" name="Στήλη13193"/>
    <tableColumn id="13215" name="Στήλη13194"/>
    <tableColumn id="13216" name="Στήλη13195"/>
    <tableColumn id="13217" name="Στήλη13196"/>
    <tableColumn id="13218" name="Στήλη13197"/>
    <tableColumn id="13219" name="Στήλη13198"/>
    <tableColumn id="13220" name="Στήλη13199"/>
    <tableColumn id="13221" name="Στήλη13200"/>
    <tableColumn id="13222" name="Στήλη13201"/>
    <tableColumn id="13223" name="Στήλη13202"/>
    <tableColumn id="13224" name="Στήλη13203"/>
    <tableColumn id="13225" name="Στήλη13204"/>
    <tableColumn id="13226" name="Στήλη13205"/>
    <tableColumn id="13227" name="Στήλη13206"/>
    <tableColumn id="13228" name="Στήλη13207"/>
    <tableColumn id="13229" name="Στήλη13208"/>
    <tableColumn id="13230" name="Στήλη13209"/>
    <tableColumn id="13231" name="Στήλη13210"/>
    <tableColumn id="13232" name="Στήλη13211"/>
    <tableColumn id="13233" name="Στήλη13212"/>
    <tableColumn id="13234" name="Στήλη13213"/>
    <tableColumn id="13235" name="Στήλη13214"/>
    <tableColumn id="13236" name="Στήλη13215"/>
    <tableColumn id="13237" name="Στήλη13216"/>
    <tableColumn id="13238" name="Στήλη13217"/>
    <tableColumn id="13239" name="Στήλη13218"/>
    <tableColumn id="13240" name="Στήλη13219"/>
    <tableColumn id="13241" name="Στήλη13220"/>
    <tableColumn id="13242" name="Στήλη13221"/>
    <tableColumn id="13243" name="Στήλη13222"/>
    <tableColumn id="13244" name="Στήλη13223"/>
    <tableColumn id="13245" name="Στήλη13224"/>
    <tableColumn id="13246" name="Στήλη13225"/>
    <tableColumn id="13247" name="Στήλη13226"/>
    <tableColumn id="13248" name="Στήλη13227"/>
    <tableColumn id="13249" name="Στήλη13228"/>
    <tableColumn id="13250" name="Στήλη13229"/>
    <tableColumn id="13251" name="Στήλη13230"/>
    <tableColumn id="13252" name="Στήλη13231"/>
    <tableColumn id="13253" name="Στήλη13232"/>
    <tableColumn id="13254" name="Στήλη13233"/>
    <tableColumn id="13255" name="Στήλη13234"/>
    <tableColumn id="13256" name="Στήλη13235"/>
    <tableColumn id="13257" name="Στήλη13236"/>
    <tableColumn id="13258" name="Στήλη13237"/>
    <tableColumn id="13259" name="Στήλη13238"/>
    <tableColumn id="13260" name="Στήλη13239"/>
    <tableColumn id="13261" name="Στήλη13240"/>
    <tableColumn id="13262" name="Στήλη13241"/>
    <tableColumn id="13263" name="Στήλη13242"/>
    <tableColumn id="13264" name="Στήλη13243"/>
    <tableColumn id="13265" name="Στήλη13244"/>
    <tableColumn id="13266" name="Στήλη13245"/>
    <tableColumn id="13267" name="Στήλη13246"/>
    <tableColumn id="13268" name="Στήλη13247"/>
    <tableColumn id="13269" name="Στήλη13248"/>
    <tableColumn id="13270" name="Στήλη13249"/>
    <tableColumn id="13271" name="Στήλη13250"/>
    <tableColumn id="13272" name="Στήλη13251"/>
    <tableColumn id="13273" name="Στήλη13252"/>
    <tableColumn id="13274" name="Στήλη13253"/>
    <tableColumn id="13275" name="Στήλη13254"/>
    <tableColumn id="13276" name="Στήλη13255"/>
    <tableColumn id="13277" name="Στήλη13256"/>
    <tableColumn id="13278" name="Στήλη13257"/>
    <tableColumn id="13279" name="Στήλη13258"/>
    <tableColumn id="13280" name="Στήλη13259"/>
    <tableColumn id="13281" name="Στήλη13260"/>
    <tableColumn id="13282" name="Στήλη13261"/>
    <tableColumn id="13283" name="Στήλη13262"/>
    <tableColumn id="13284" name="Στήλη13263"/>
    <tableColumn id="13285" name="Στήλη13264"/>
    <tableColumn id="13286" name="Στήλη13265"/>
    <tableColumn id="13287" name="Στήλη13266"/>
    <tableColumn id="13288" name="Στήλη13267"/>
    <tableColumn id="13289" name="Στήλη13268"/>
    <tableColumn id="13290" name="Στήλη13269"/>
    <tableColumn id="13291" name="Στήλη13270"/>
    <tableColumn id="13292" name="Στήλη13271"/>
    <tableColumn id="13293" name="Στήλη13272"/>
    <tableColumn id="13294" name="Στήλη13273"/>
    <tableColumn id="13295" name="Στήλη13274"/>
    <tableColumn id="13296" name="Στήλη13275"/>
    <tableColumn id="13297" name="Στήλη13276"/>
    <tableColumn id="13298" name="Στήλη13277"/>
    <tableColumn id="13299" name="Στήλη13278"/>
    <tableColumn id="13300" name="Στήλη13279"/>
    <tableColumn id="13301" name="Στήλη13280"/>
    <tableColumn id="13302" name="Στήλη13281"/>
    <tableColumn id="13303" name="Στήλη13282"/>
    <tableColumn id="13304" name="Στήλη13283"/>
    <tableColumn id="13305" name="Στήλη13284"/>
    <tableColumn id="13306" name="Στήλη13285"/>
    <tableColumn id="13307" name="Στήλη13286"/>
    <tableColumn id="13308" name="Στήλη13287"/>
    <tableColumn id="13309" name="Στήλη13288"/>
    <tableColumn id="13310" name="Στήλη13289"/>
    <tableColumn id="13311" name="Στήλη13290"/>
    <tableColumn id="13312" name="Στήλη13291"/>
    <tableColumn id="13313" name="Στήλη13292"/>
    <tableColumn id="13314" name="Στήλη13293"/>
    <tableColumn id="13315" name="Στήλη13294"/>
    <tableColumn id="13316" name="Στήλη13295"/>
    <tableColumn id="13317" name="Στήλη13296"/>
    <tableColumn id="13318" name="Στήλη13297"/>
    <tableColumn id="13319" name="Στήλη13298"/>
    <tableColumn id="13320" name="Στήλη13299"/>
    <tableColumn id="13321" name="Στήλη13300"/>
    <tableColumn id="13322" name="Στήλη13301"/>
    <tableColumn id="13323" name="Στήλη13302"/>
    <tableColumn id="13324" name="Στήλη13303"/>
    <tableColumn id="13325" name="Στήλη13304"/>
    <tableColumn id="13326" name="Στήλη13305"/>
    <tableColumn id="13327" name="Στήλη13306"/>
    <tableColumn id="13328" name="Στήλη13307"/>
    <tableColumn id="13329" name="Στήλη13308"/>
    <tableColumn id="13330" name="Στήλη13309"/>
    <tableColumn id="13331" name="Στήλη13310"/>
    <tableColumn id="13332" name="Στήλη13311"/>
    <tableColumn id="13333" name="Στήλη13312"/>
    <tableColumn id="13334" name="Στήλη13313"/>
    <tableColumn id="13335" name="Στήλη13314"/>
    <tableColumn id="13336" name="Στήλη13315"/>
    <tableColumn id="13337" name="Στήλη13316"/>
    <tableColumn id="13338" name="Στήλη13317"/>
    <tableColumn id="13339" name="Στήλη13318"/>
    <tableColumn id="13340" name="Στήλη13319"/>
    <tableColumn id="13341" name="Στήλη13320"/>
    <tableColumn id="13342" name="Στήλη13321"/>
    <tableColumn id="13343" name="Στήλη13322"/>
    <tableColumn id="13344" name="Στήλη13323"/>
    <tableColumn id="13345" name="Στήλη13324"/>
    <tableColumn id="13346" name="Στήλη13325"/>
    <tableColumn id="13347" name="Στήλη13326"/>
    <tableColumn id="13348" name="Στήλη13327"/>
    <tableColumn id="13349" name="Στήλη13328"/>
    <tableColumn id="13350" name="Στήλη13329"/>
    <tableColumn id="13351" name="Στήλη13330"/>
    <tableColumn id="13352" name="Στήλη13331"/>
    <tableColumn id="13353" name="Στήλη13332"/>
    <tableColumn id="13354" name="Στήλη13333"/>
    <tableColumn id="13355" name="Στήλη13334"/>
    <tableColumn id="13356" name="Στήλη13335"/>
    <tableColumn id="13357" name="Στήλη13336"/>
    <tableColumn id="13358" name="Στήλη13337"/>
    <tableColumn id="13359" name="Στήλη13338"/>
    <tableColumn id="13360" name="Στήλη13339"/>
    <tableColumn id="13361" name="Στήλη13340"/>
    <tableColumn id="13362" name="Στήλη13341"/>
    <tableColumn id="13363" name="Στήλη13342"/>
    <tableColumn id="13364" name="Στήλη13343"/>
    <tableColumn id="13365" name="Στήλη13344"/>
    <tableColumn id="13366" name="Στήλη13345"/>
    <tableColumn id="13367" name="Στήλη13346"/>
    <tableColumn id="13368" name="Στήλη13347"/>
    <tableColumn id="13369" name="Στήλη13348"/>
    <tableColumn id="13370" name="Στήλη13349"/>
    <tableColumn id="13371" name="Στήλη13350"/>
    <tableColumn id="13372" name="Στήλη13351"/>
    <tableColumn id="13373" name="Στήλη13352"/>
    <tableColumn id="13374" name="Στήλη13353"/>
    <tableColumn id="13375" name="Στήλη13354"/>
    <tableColumn id="13376" name="Στήλη13355"/>
    <tableColumn id="13377" name="Στήλη13356"/>
    <tableColumn id="13378" name="Στήλη13357"/>
    <tableColumn id="13379" name="Στήλη13358"/>
    <tableColumn id="13380" name="Στήλη13359"/>
    <tableColumn id="13381" name="Στήλη13360"/>
    <tableColumn id="13382" name="Στήλη13361"/>
    <tableColumn id="13383" name="Στήλη13362"/>
    <tableColumn id="13384" name="Στήλη13363"/>
    <tableColumn id="13385" name="Στήλη13364"/>
    <tableColumn id="13386" name="Στήλη13365"/>
    <tableColumn id="13387" name="Στήλη13366"/>
    <tableColumn id="13388" name="Στήλη13367"/>
    <tableColumn id="13389" name="Στήλη13368"/>
    <tableColumn id="13390" name="Στήλη13369"/>
    <tableColumn id="13391" name="Στήλη13370"/>
    <tableColumn id="13392" name="Στήλη13371"/>
    <tableColumn id="13393" name="Στήλη13372"/>
    <tableColumn id="13394" name="Στήλη13373"/>
    <tableColumn id="13395" name="Στήλη13374"/>
    <tableColumn id="13396" name="Στήλη13375"/>
    <tableColumn id="13397" name="Στήλη13376"/>
    <tableColumn id="13398" name="Στήλη13377"/>
    <tableColumn id="13399" name="Στήλη13378"/>
    <tableColumn id="13400" name="Στήλη13379"/>
    <tableColumn id="13401" name="Στήλη13380"/>
    <tableColumn id="13402" name="Στήλη13381"/>
    <tableColumn id="13403" name="Στήλη13382"/>
    <tableColumn id="13404" name="Στήλη13383"/>
    <tableColumn id="13405" name="Στήλη13384"/>
    <tableColumn id="13406" name="Στήλη13385"/>
    <tableColumn id="13407" name="Στήλη13386"/>
    <tableColumn id="13408" name="Στήλη13387"/>
    <tableColumn id="13409" name="Στήλη13388"/>
    <tableColumn id="13410" name="Στήλη13389"/>
    <tableColumn id="13411" name="Στήλη13390"/>
    <tableColumn id="13412" name="Στήλη13391"/>
    <tableColumn id="13413" name="Στήλη13392"/>
    <tableColumn id="13414" name="Στήλη13393"/>
    <tableColumn id="13415" name="Στήλη13394"/>
    <tableColumn id="13416" name="Στήλη13395"/>
    <tableColumn id="13417" name="Στήλη13396"/>
    <tableColumn id="13418" name="Στήλη13397"/>
    <tableColumn id="13419" name="Στήλη13398"/>
    <tableColumn id="13420" name="Στήλη13399"/>
    <tableColumn id="13421" name="Στήλη13400"/>
    <tableColumn id="13422" name="Στήλη13401"/>
    <tableColumn id="13423" name="Στήλη13402"/>
    <tableColumn id="13424" name="Στήλη13403"/>
    <tableColumn id="13425" name="Στήλη13404"/>
    <tableColumn id="13426" name="Στήλη13405"/>
    <tableColumn id="13427" name="Στήλη13406"/>
    <tableColumn id="13428" name="Στήλη13407"/>
    <tableColumn id="13429" name="Στήλη13408"/>
    <tableColumn id="13430" name="Στήλη13409"/>
    <tableColumn id="13431" name="Στήλη13410"/>
    <tableColumn id="13432" name="Στήλη13411"/>
    <tableColumn id="13433" name="Στήλη13412"/>
    <tableColumn id="13434" name="Στήλη13413"/>
    <tableColumn id="13435" name="Στήλη13414"/>
    <tableColumn id="13436" name="Στήλη13415"/>
    <tableColumn id="13437" name="Στήλη13416"/>
    <tableColumn id="13438" name="Στήλη13417"/>
    <tableColumn id="13439" name="Στήλη13418"/>
    <tableColumn id="13440" name="Στήλη13419"/>
    <tableColumn id="13441" name="Στήλη13420"/>
    <tableColumn id="13442" name="Στήλη13421"/>
    <tableColumn id="13443" name="Στήλη13422"/>
    <tableColumn id="13444" name="Στήλη13423"/>
    <tableColumn id="13445" name="Στήλη13424"/>
    <tableColumn id="13446" name="Στήλη13425"/>
    <tableColumn id="13447" name="Στήλη13426"/>
    <tableColumn id="13448" name="Στήλη13427"/>
    <tableColumn id="13449" name="Στήλη13428"/>
    <tableColumn id="13450" name="Στήλη13429"/>
    <tableColumn id="13451" name="Στήλη13430"/>
    <tableColumn id="13452" name="Στήλη13431"/>
    <tableColumn id="13453" name="Στήλη13432"/>
    <tableColumn id="13454" name="Στήλη13433"/>
    <tableColumn id="13455" name="Στήλη13434"/>
    <tableColumn id="13456" name="Στήλη13435"/>
    <tableColumn id="13457" name="Στήλη13436"/>
    <tableColumn id="13458" name="Στήλη13437"/>
    <tableColumn id="13459" name="Στήλη13438"/>
    <tableColumn id="13460" name="Στήλη13439"/>
    <tableColumn id="13461" name="Στήλη13440"/>
    <tableColumn id="13462" name="Στήλη13441"/>
    <tableColumn id="13463" name="Στήλη13442"/>
    <tableColumn id="13464" name="Στήλη13443"/>
    <tableColumn id="13465" name="Στήλη13444"/>
    <tableColumn id="13466" name="Στήλη13445"/>
    <tableColumn id="13467" name="Στήλη13446"/>
    <tableColumn id="13468" name="Στήλη13447"/>
    <tableColumn id="13469" name="Στήλη13448"/>
    <tableColumn id="13470" name="Στήλη13449"/>
    <tableColumn id="13471" name="Στήλη13450"/>
    <tableColumn id="13472" name="Στήλη13451"/>
    <tableColumn id="13473" name="Στήλη13452"/>
    <tableColumn id="13474" name="Στήλη13453"/>
    <tableColumn id="13475" name="Στήλη13454"/>
    <tableColumn id="13476" name="Στήλη13455"/>
    <tableColumn id="13477" name="Στήλη13456"/>
    <tableColumn id="13478" name="Στήλη13457"/>
    <tableColumn id="13479" name="Στήλη13458"/>
    <tableColumn id="13480" name="Στήλη13459"/>
    <tableColumn id="13481" name="Στήλη13460"/>
    <tableColumn id="13482" name="Στήλη13461"/>
    <tableColumn id="13483" name="Στήλη13462"/>
    <tableColumn id="13484" name="Στήλη13463"/>
    <tableColumn id="13485" name="Στήλη13464"/>
    <tableColumn id="13486" name="Στήλη13465"/>
    <tableColumn id="13487" name="Στήλη13466"/>
    <tableColumn id="13488" name="Στήλη13467"/>
    <tableColumn id="13489" name="Στήλη13468"/>
    <tableColumn id="13490" name="Στήλη13469"/>
    <tableColumn id="13491" name="Στήλη13470"/>
    <tableColumn id="13492" name="Στήλη13471"/>
    <tableColumn id="13493" name="Στήλη13472"/>
    <tableColumn id="13494" name="Στήλη13473"/>
    <tableColumn id="13495" name="Στήλη13474"/>
    <tableColumn id="13496" name="Στήλη13475"/>
    <tableColumn id="13497" name="Στήλη13476"/>
    <tableColumn id="13498" name="Στήλη13477"/>
    <tableColumn id="13499" name="Στήλη13478"/>
    <tableColumn id="13500" name="Στήλη13479"/>
    <tableColumn id="13501" name="Στήλη13480"/>
    <tableColumn id="13502" name="Στήλη13481"/>
    <tableColumn id="13503" name="Στήλη13482"/>
    <tableColumn id="13504" name="Στήλη13483"/>
    <tableColumn id="13505" name="Στήλη13484"/>
    <tableColumn id="13506" name="Στήλη13485"/>
    <tableColumn id="13507" name="Στήλη13486"/>
    <tableColumn id="13508" name="Στήλη13487"/>
    <tableColumn id="13509" name="Στήλη13488"/>
    <tableColumn id="13510" name="Στήλη13489"/>
    <tableColumn id="13511" name="Στήλη13490"/>
    <tableColumn id="13512" name="Στήλη13491"/>
    <tableColumn id="13513" name="Στήλη13492"/>
    <tableColumn id="13514" name="Στήλη13493"/>
    <tableColumn id="13515" name="Στήλη13494"/>
    <tableColumn id="13516" name="Στήλη13495"/>
    <tableColumn id="13517" name="Στήλη13496"/>
    <tableColumn id="13518" name="Στήλη13497"/>
    <tableColumn id="13519" name="Στήλη13498"/>
    <tableColumn id="13520" name="Στήλη13499"/>
    <tableColumn id="13521" name="Στήλη13500"/>
    <tableColumn id="13522" name="Στήλη13501"/>
    <tableColumn id="13523" name="Στήλη13502"/>
    <tableColumn id="13524" name="Στήλη13503"/>
    <tableColumn id="13525" name="Στήλη13504"/>
    <tableColumn id="13526" name="Στήλη13505"/>
    <tableColumn id="13527" name="Στήλη13506"/>
    <tableColumn id="13528" name="Στήλη13507"/>
    <tableColumn id="13529" name="Στήλη13508"/>
    <tableColumn id="13530" name="Στήλη13509"/>
    <tableColumn id="13531" name="Στήλη13510"/>
    <tableColumn id="13532" name="Στήλη13511"/>
    <tableColumn id="13533" name="Στήλη13512"/>
    <tableColumn id="13534" name="Στήλη13513"/>
    <tableColumn id="13535" name="Στήλη13514"/>
    <tableColumn id="13536" name="Στήλη13515"/>
    <tableColumn id="13537" name="Στήλη13516"/>
    <tableColumn id="13538" name="Στήλη13517"/>
    <tableColumn id="13539" name="Στήλη13518"/>
    <tableColumn id="13540" name="Στήλη13519"/>
    <tableColumn id="13541" name="Στήλη13520"/>
    <tableColumn id="13542" name="Στήλη13521"/>
    <tableColumn id="13543" name="Στήλη13522"/>
    <tableColumn id="13544" name="Στήλη13523"/>
    <tableColumn id="13545" name="Στήλη13524"/>
    <tableColumn id="13546" name="Στήλη13525"/>
    <tableColumn id="13547" name="Στήλη13526"/>
    <tableColumn id="13548" name="Στήλη13527"/>
    <tableColumn id="13549" name="Στήλη13528"/>
    <tableColumn id="13550" name="Στήλη13529"/>
    <tableColumn id="13551" name="Στήλη13530"/>
    <tableColumn id="13552" name="Στήλη13531"/>
    <tableColumn id="13553" name="Στήλη13532"/>
    <tableColumn id="13554" name="Στήλη13533"/>
    <tableColumn id="13555" name="Στήλη13534"/>
    <tableColumn id="13556" name="Στήλη13535"/>
    <tableColumn id="13557" name="Στήλη13536"/>
    <tableColumn id="13558" name="Στήλη13537"/>
    <tableColumn id="13559" name="Στήλη13538"/>
    <tableColumn id="13560" name="Στήλη13539"/>
    <tableColumn id="13561" name="Στήλη13540"/>
    <tableColumn id="13562" name="Στήλη13541"/>
    <tableColumn id="13563" name="Στήλη13542"/>
    <tableColumn id="13564" name="Στήλη13543"/>
    <tableColumn id="13565" name="Στήλη13544"/>
    <tableColumn id="13566" name="Στήλη13545"/>
    <tableColumn id="13567" name="Στήλη13546"/>
    <tableColumn id="13568" name="Στήλη13547"/>
    <tableColumn id="13569" name="Στήλη13548"/>
    <tableColumn id="13570" name="Στήλη13549"/>
    <tableColumn id="13571" name="Στήλη13550"/>
    <tableColumn id="13572" name="Στήλη13551"/>
    <tableColumn id="13573" name="Στήλη13552"/>
    <tableColumn id="13574" name="Στήλη13553"/>
    <tableColumn id="13575" name="Στήλη13554"/>
    <tableColumn id="13576" name="Στήλη13555"/>
    <tableColumn id="13577" name="Στήλη13556"/>
    <tableColumn id="13578" name="Στήλη13557"/>
    <tableColumn id="13579" name="Στήλη13558"/>
    <tableColumn id="13580" name="Στήλη13559"/>
    <tableColumn id="13581" name="Στήλη13560"/>
    <tableColumn id="13582" name="Στήλη13561"/>
    <tableColumn id="13583" name="Στήλη13562"/>
    <tableColumn id="13584" name="Στήλη13563"/>
    <tableColumn id="13585" name="Στήλη13564"/>
    <tableColumn id="13586" name="Στήλη13565"/>
    <tableColumn id="13587" name="Στήλη13566"/>
    <tableColumn id="13588" name="Στήλη13567"/>
    <tableColumn id="13589" name="Στήλη13568"/>
    <tableColumn id="13590" name="Στήλη13569"/>
    <tableColumn id="13591" name="Στήλη13570"/>
    <tableColumn id="13592" name="Στήλη13571"/>
    <tableColumn id="13593" name="Στήλη13572"/>
    <tableColumn id="13594" name="Στήλη13573"/>
    <tableColumn id="13595" name="Στήλη13574"/>
    <tableColumn id="13596" name="Στήλη13575"/>
    <tableColumn id="13597" name="Στήλη13576"/>
    <tableColumn id="13598" name="Στήλη13577"/>
    <tableColumn id="13599" name="Στήλη13578"/>
    <tableColumn id="13600" name="Στήλη13579"/>
    <tableColumn id="13601" name="Στήλη13580"/>
    <tableColumn id="13602" name="Στήλη13581"/>
    <tableColumn id="13603" name="Στήλη13582"/>
    <tableColumn id="13604" name="Στήλη13583"/>
    <tableColumn id="13605" name="Στήλη13584"/>
    <tableColumn id="13606" name="Στήλη13585"/>
    <tableColumn id="13607" name="Στήλη13586"/>
    <tableColumn id="13608" name="Στήλη13587"/>
    <tableColumn id="13609" name="Στήλη13588"/>
    <tableColumn id="13610" name="Στήλη13589"/>
    <tableColumn id="13611" name="Στήλη13590"/>
    <tableColumn id="13612" name="Στήλη13591"/>
    <tableColumn id="13613" name="Στήλη13592"/>
    <tableColumn id="13614" name="Στήλη13593"/>
    <tableColumn id="13615" name="Στήλη13594"/>
    <tableColumn id="13616" name="Στήλη13595"/>
    <tableColumn id="13617" name="Στήλη13596"/>
    <tableColumn id="13618" name="Στήλη13597"/>
    <tableColumn id="13619" name="Στήλη13598"/>
    <tableColumn id="13620" name="Στήλη13599"/>
    <tableColumn id="13621" name="Στήλη13600"/>
    <tableColumn id="13622" name="Στήλη13601"/>
    <tableColumn id="13623" name="Στήλη13602"/>
    <tableColumn id="13624" name="Στήλη13603"/>
    <tableColumn id="13625" name="Στήλη13604"/>
    <tableColumn id="13626" name="Στήλη13605"/>
    <tableColumn id="13627" name="Στήλη13606"/>
    <tableColumn id="13628" name="Στήλη13607"/>
    <tableColumn id="13629" name="Στήλη13608"/>
    <tableColumn id="13630" name="Στήλη13609"/>
    <tableColumn id="13631" name="Στήλη13610"/>
    <tableColumn id="13632" name="Στήλη13611"/>
    <tableColumn id="13633" name="Στήλη13612"/>
    <tableColumn id="13634" name="Στήλη13613"/>
    <tableColumn id="13635" name="Στήλη13614"/>
    <tableColumn id="13636" name="Στήλη13615"/>
    <tableColumn id="13637" name="Στήλη13616"/>
    <tableColumn id="13638" name="Στήλη13617"/>
    <tableColumn id="13639" name="Στήλη13618"/>
    <tableColumn id="13640" name="Στήλη13619"/>
    <tableColumn id="13641" name="Στήλη13620"/>
    <tableColumn id="13642" name="Στήλη13621"/>
    <tableColumn id="13643" name="Στήλη13622"/>
    <tableColumn id="13644" name="Στήλη13623"/>
    <tableColumn id="13645" name="Στήλη13624"/>
    <tableColumn id="13646" name="Στήλη13625"/>
    <tableColumn id="13647" name="Στήλη13626"/>
    <tableColumn id="13648" name="Στήλη13627"/>
    <tableColumn id="13649" name="Στήλη13628"/>
    <tableColumn id="13650" name="Στήλη13629"/>
    <tableColumn id="13651" name="Στήλη13630"/>
    <tableColumn id="13652" name="Στήλη13631"/>
    <tableColumn id="13653" name="Στήλη13632"/>
    <tableColumn id="13654" name="Στήλη13633"/>
    <tableColumn id="13655" name="Στήλη13634"/>
    <tableColumn id="13656" name="Στήλη13635"/>
    <tableColumn id="13657" name="Στήλη13636"/>
    <tableColumn id="13658" name="Στήλη13637"/>
    <tableColumn id="13659" name="Στήλη13638"/>
    <tableColumn id="13660" name="Στήλη13639"/>
    <tableColumn id="13661" name="Στήλη13640"/>
    <tableColumn id="13662" name="Στήλη13641"/>
    <tableColumn id="13663" name="Στήλη13642"/>
    <tableColumn id="13664" name="Στήλη13643"/>
    <tableColumn id="13665" name="Στήλη13644"/>
    <tableColumn id="13666" name="Στήλη13645"/>
    <tableColumn id="13667" name="Στήλη13646"/>
    <tableColumn id="13668" name="Στήλη13647"/>
    <tableColumn id="13669" name="Στήλη13648"/>
    <tableColumn id="13670" name="Στήλη13649"/>
    <tableColumn id="13671" name="Στήλη13650"/>
    <tableColumn id="13672" name="Στήλη13651"/>
    <tableColumn id="13673" name="Στήλη13652"/>
    <tableColumn id="13674" name="Στήλη13653"/>
    <tableColumn id="13675" name="Στήλη13654"/>
    <tableColumn id="13676" name="Στήλη13655"/>
    <tableColumn id="13677" name="Στήλη13656"/>
    <tableColumn id="13678" name="Στήλη13657"/>
    <tableColumn id="13679" name="Στήλη13658"/>
    <tableColumn id="13680" name="Στήλη13659"/>
    <tableColumn id="13681" name="Στήλη13660"/>
    <tableColumn id="13682" name="Στήλη13661"/>
    <tableColumn id="13683" name="Στήλη13662"/>
    <tableColumn id="13684" name="Στήλη13663"/>
    <tableColumn id="13685" name="Στήλη13664"/>
    <tableColumn id="13686" name="Στήλη13665"/>
    <tableColumn id="13687" name="Στήλη13666"/>
    <tableColumn id="13688" name="Στήλη13667"/>
    <tableColumn id="13689" name="Στήλη13668"/>
    <tableColumn id="13690" name="Στήλη13669"/>
    <tableColumn id="13691" name="Στήλη13670"/>
    <tableColumn id="13692" name="Στήλη13671"/>
    <tableColumn id="13693" name="Στήλη13672"/>
    <tableColumn id="13694" name="Στήλη13673"/>
    <tableColumn id="13695" name="Στήλη13674"/>
    <tableColumn id="13696" name="Στήλη13675"/>
    <tableColumn id="13697" name="Στήλη13676"/>
    <tableColumn id="13698" name="Στήλη13677"/>
    <tableColumn id="13699" name="Στήλη13678"/>
    <tableColumn id="13700" name="Στήλη13679"/>
    <tableColumn id="13701" name="Στήλη13680"/>
    <tableColumn id="13702" name="Στήλη13681"/>
    <tableColumn id="13703" name="Στήλη13682"/>
    <tableColumn id="13704" name="Στήλη13683"/>
    <tableColumn id="13705" name="Στήλη13684"/>
    <tableColumn id="13706" name="Στήλη13685"/>
    <tableColumn id="13707" name="Στήλη13686"/>
    <tableColumn id="13708" name="Στήλη13687"/>
    <tableColumn id="13709" name="Στήλη13688"/>
    <tableColumn id="13710" name="Στήλη13689"/>
    <tableColumn id="13711" name="Στήλη13690"/>
    <tableColumn id="13712" name="Στήλη13691"/>
    <tableColumn id="13713" name="Στήλη13692"/>
    <tableColumn id="13714" name="Στήλη13693"/>
    <tableColumn id="13715" name="Στήλη13694"/>
    <tableColumn id="13716" name="Στήλη13695"/>
    <tableColumn id="13717" name="Στήλη13696"/>
    <tableColumn id="13718" name="Στήλη13697"/>
    <tableColumn id="13719" name="Στήλη13698"/>
    <tableColumn id="13720" name="Στήλη13699"/>
    <tableColumn id="13721" name="Στήλη13700"/>
    <tableColumn id="13722" name="Στήλη13701"/>
    <tableColumn id="13723" name="Στήλη13702"/>
    <tableColumn id="13724" name="Στήλη13703"/>
    <tableColumn id="13725" name="Στήλη13704"/>
    <tableColumn id="13726" name="Στήλη13705"/>
    <tableColumn id="13727" name="Στήλη13706"/>
    <tableColumn id="13728" name="Στήλη13707"/>
    <tableColumn id="13729" name="Στήλη13708"/>
    <tableColumn id="13730" name="Στήλη13709"/>
    <tableColumn id="13731" name="Στήλη13710"/>
    <tableColumn id="13732" name="Στήλη13711"/>
    <tableColumn id="13733" name="Στήλη13712"/>
    <tableColumn id="13734" name="Στήλη13713"/>
    <tableColumn id="13735" name="Στήλη13714"/>
    <tableColumn id="13736" name="Στήλη13715"/>
    <tableColumn id="13737" name="Στήλη13716"/>
    <tableColumn id="13738" name="Στήλη13717"/>
    <tableColumn id="13739" name="Στήλη13718"/>
    <tableColumn id="13740" name="Στήλη13719"/>
    <tableColumn id="13741" name="Στήλη13720"/>
    <tableColumn id="13742" name="Στήλη13721"/>
    <tableColumn id="13743" name="Στήλη13722"/>
    <tableColumn id="13744" name="Στήλη13723"/>
    <tableColumn id="13745" name="Στήλη13724"/>
    <tableColumn id="13746" name="Στήλη13725"/>
    <tableColumn id="13747" name="Στήλη13726"/>
    <tableColumn id="13748" name="Στήλη13727"/>
    <tableColumn id="13749" name="Στήλη13728"/>
    <tableColumn id="13750" name="Στήλη13729"/>
    <tableColumn id="13751" name="Στήλη13730"/>
    <tableColumn id="13752" name="Στήλη13731"/>
    <tableColumn id="13753" name="Στήλη13732"/>
    <tableColumn id="13754" name="Στήλη13733"/>
    <tableColumn id="13755" name="Στήλη13734"/>
    <tableColumn id="13756" name="Στήλη13735"/>
    <tableColumn id="13757" name="Στήλη13736"/>
    <tableColumn id="13758" name="Στήλη13737"/>
    <tableColumn id="13759" name="Στήλη13738"/>
    <tableColumn id="13760" name="Στήλη13739"/>
    <tableColumn id="13761" name="Στήλη13740"/>
    <tableColumn id="13762" name="Στήλη13741"/>
    <tableColumn id="13763" name="Στήλη13742"/>
    <tableColumn id="13764" name="Στήλη13743"/>
    <tableColumn id="13765" name="Στήλη13744"/>
    <tableColumn id="13766" name="Στήλη13745"/>
    <tableColumn id="13767" name="Στήλη13746"/>
    <tableColumn id="13768" name="Στήλη13747"/>
    <tableColumn id="13769" name="Στήλη13748"/>
    <tableColumn id="13770" name="Στήλη13749"/>
    <tableColumn id="13771" name="Στήλη13750"/>
    <tableColumn id="13772" name="Στήλη13751"/>
    <tableColumn id="13773" name="Στήλη13752"/>
    <tableColumn id="13774" name="Στήλη13753"/>
    <tableColumn id="13775" name="Στήλη13754"/>
    <tableColumn id="13776" name="Στήλη13755"/>
    <tableColumn id="13777" name="Στήλη13756"/>
    <tableColumn id="13778" name="Στήλη13757"/>
    <tableColumn id="13779" name="Στήλη13758"/>
    <tableColumn id="13780" name="Στήλη13759"/>
    <tableColumn id="13781" name="Στήλη13760"/>
    <tableColumn id="13782" name="Στήλη13761"/>
    <tableColumn id="13783" name="Στήλη13762"/>
    <tableColumn id="13784" name="Στήλη13763"/>
    <tableColumn id="13785" name="Στήλη13764"/>
    <tableColumn id="13786" name="Στήλη13765"/>
    <tableColumn id="13787" name="Στήλη13766"/>
    <tableColumn id="13788" name="Στήλη13767"/>
    <tableColumn id="13789" name="Στήλη13768"/>
    <tableColumn id="13790" name="Στήλη13769"/>
    <tableColumn id="13791" name="Στήλη13770"/>
    <tableColumn id="13792" name="Στήλη13771"/>
    <tableColumn id="13793" name="Στήλη13772"/>
    <tableColumn id="13794" name="Στήλη13773"/>
    <tableColumn id="13795" name="Στήλη13774"/>
    <tableColumn id="13796" name="Στήλη13775"/>
    <tableColumn id="13797" name="Στήλη13776"/>
    <tableColumn id="13798" name="Στήλη13777"/>
    <tableColumn id="13799" name="Στήλη13778"/>
    <tableColumn id="13800" name="Στήλη13779"/>
    <tableColumn id="13801" name="Στήλη13780"/>
    <tableColumn id="13802" name="Στήλη13781"/>
    <tableColumn id="13803" name="Στήλη13782"/>
    <tableColumn id="13804" name="Στήλη13783"/>
    <tableColumn id="13805" name="Στήλη13784"/>
    <tableColumn id="13806" name="Στήλη13785"/>
    <tableColumn id="13807" name="Στήλη13786"/>
    <tableColumn id="13808" name="Στήλη13787"/>
    <tableColumn id="13809" name="Στήλη13788"/>
    <tableColumn id="13810" name="Στήλη13789"/>
    <tableColumn id="13811" name="Στήλη13790"/>
    <tableColumn id="13812" name="Στήλη13791"/>
    <tableColumn id="13813" name="Στήλη13792"/>
    <tableColumn id="13814" name="Στήλη13793"/>
    <tableColumn id="13815" name="Στήλη13794"/>
    <tableColumn id="13816" name="Στήλη13795"/>
    <tableColumn id="13817" name="Στήλη13796"/>
    <tableColumn id="13818" name="Στήλη13797"/>
    <tableColumn id="13819" name="Στήλη13798"/>
    <tableColumn id="13820" name="Στήλη13799"/>
    <tableColumn id="13821" name="Στήλη13800"/>
    <tableColumn id="13822" name="Στήλη13801"/>
    <tableColumn id="13823" name="Στήλη13802"/>
    <tableColumn id="13824" name="Στήλη13803"/>
    <tableColumn id="13825" name="Στήλη13804"/>
    <tableColumn id="13826" name="Στήλη13805"/>
    <tableColumn id="13827" name="Στήλη13806"/>
    <tableColumn id="13828" name="Στήλη13807"/>
    <tableColumn id="13829" name="Στήλη13808"/>
    <tableColumn id="13830" name="Στήλη13809"/>
    <tableColumn id="13831" name="Στήλη13810"/>
    <tableColumn id="13832" name="Στήλη13811"/>
    <tableColumn id="13833" name="Στήλη13812"/>
    <tableColumn id="13834" name="Στήλη13813"/>
    <tableColumn id="13835" name="Στήλη13814"/>
    <tableColumn id="13836" name="Στήλη13815"/>
    <tableColumn id="13837" name="Στήλη13816"/>
    <tableColumn id="13838" name="Στήλη13817"/>
    <tableColumn id="13839" name="Στήλη13818"/>
    <tableColumn id="13840" name="Στήλη13819"/>
    <tableColumn id="13841" name="Στήλη13820"/>
    <tableColumn id="13842" name="Στήλη13821"/>
    <tableColumn id="13843" name="Στήλη13822"/>
    <tableColumn id="13844" name="Στήλη13823"/>
    <tableColumn id="13845" name="Στήλη13824"/>
    <tableColumn id="13846" name="Στήλη13825"/>
    <tableColumn id="13847" name="Στήλη13826"/>
    <tableColumn id="13848" name="Στήλη13827"/>
    <tableColumn id="13849" name="Στήλη13828"/>
    <tableColumn id="13850" name="Στήλη13829"/>
    <tableColumn id="13851" name="Στήλη13830"/>
    <tableColumn id="13852" name="Στήλη13831"/>
    <tableColumn id="13853" name="Στήλη13832"/>
    <tableColumn id="13854" name="Στήλη13833"/>
    <tableColumn id="13855" name="Στήλη13834"/>
    <tableColumn id="13856" name="Στήλη13835"/>
    <tableColumn id="13857" name="Στήλη13836"/>
    <tableColumn id="13858" name="Στήλη13837"/>
    <tableColumn id="13859" name="Στήλη13838"/>
    <tableColumn id="13860" name="Στήλη13839"/>
    <tableColumn id="13861" name="Στήλη13840"/>
    <tableColumn id="13862" name="Στήλη13841"/>
    <tableColumn id="13863" name="Στήλη13842"/>
    <tableColumn id="13864" name="Στήλη13843"/>
    <tableColumn id="13865" name="Στήλη13844"/>
    <tableColumn id="13866" name="Στήλη13845"/>
    <tableColumn id="13867" name="Στήλη13846"/>
    <tableColumn id="13868" name="Στήλη13847"/>
    <tableColumn id="13869" name="Στήλη13848"/>
    <tableColumn id="13870" name="Στήλη13849"/>
    <tableColumn id="13871" name="Στήλη13850"/>
    <tableColumn id="13872" name="Στήλη13851"/>
    <tableColumn id="13873" name="Στήλη13852"/>
    <tableColumn id="13874" name="Στήλη13853"/>
    <tableColumn id="13875" name="Στήλη13854"/>
    <tableColumn id="13876" name="Στήλη13855"/>
    <tableColumn id="13877" name="Στήλη13856"/>
    <tableColumn id="13878" name="Στήλη13857"/>
    <tableColumn id="13879" name="Στήλη13858"/>
    <tableColumn id="13880" name="Στήλη13859"/>
    <tableColumn id="13881" name="Στήλη13860"/>
    <tableColumn id="13882" name="Στήλη13861"/>
    <tableColumn id="13883" name="Στήλη13862"/>
    <tableColumn id="13884" name="Στήλη13863"/>
    <tableColumn id="13885" name="Στήλη13864"/>
    <tableColumn id="13886" name="Στήλη13865"/>
    <tableColumn id="13887" name="Στήλη13866"/>
    <tableColumn id="13888" name="Στήλη13867"/>
    <tableColumn id="13889" name="Στήλη13868"/>
    <tableColumn id="13890" name="Στήλη13869"/>
    <tableColumn id="13891" name="Στήλη13870"/>
    <tableColumn id="13892" name="Στήλη13871"/>
    <tableColumn id="13893" name="Στήλη13872"/>
    <tableColumn id="13894" name="Στήλη13873"/>
    <tableColumn id="13895" name="Στήλη13874"/>
    <tableColumn id="13896" name="Στήλη13875"/>
    <tableColumn id="13897" name="Στήλη13876"/>
    <tableColumn id="13898" name="Στήλη13877"/>
    <tableColumn id="13899" name="Στήλη13878"/>
    <tableColumn id="13900" name="Στήλη13879"/>
    <tableColumn id="13901" name="Στήλη13880"/>
    <tableColumn id="13902" name="Στήλη13881"/>
    <tableColumn id="13903" name="Στήλη13882"/>
    <tableColumn id="13904" name="Στήλη13883"/>
    <tableColumn id="13905" name="Στήλη13884"/>
    <tableColumn id="13906" name="Στήλη13885"/>
    <tableColumn id="13907" name="Στήλη13886"/>
    <tableColumn id="13908" name="Στήλη13887"/>
    <tableColumn id="13909" name="Στήλη13888"/>
    <tableColumn id="13910" name="Στήλη13889"/>
    <tableColumn id="13911" name="Στήλη13890"/>
    <tableColumn id="13912" name="Στήλη13891"/>
    <tableColumn id="13913" name="Στήλη13892"/>
    <tableColumn id="13914" name="Στήλη13893"/>
    <tableColumn id="13915" name="Στήλη13894"/>
    <tableColumn id="13916" name="Στήλη13895"/>
    <tableColumn id="13917" name="Στήλη13896"/>
    <tableColumn id="13918" name="Στήλη13897"/>
    <tableColumn id="13919" name="Στήλη13898"/>
    <tableColumn id="13920" name="Στήλη13899"/>
    <tableColumn id="13921" name="Στήλη13900"/>
    <tableColumn id="13922" name="Στήλη13901"/>
    <tableColumn id="13923" name="Στήλη13902"/>
    <tableColumn id="13924" name="Στήλη13903"/>
    <tableColumn id="13925" name="Στήλη13904"/>
    <tableColumn id="13926" name="Στήλη13905"/>
    <tableColumn id="13927" name="Στήλη13906"/>
    <tableColumn id="13928" name="Στήλη13907"/>
    <tableColumn id="13929" name="Στήλη13908"/>
    <tableColumn id="13930" name="Στήλη13909"/>
    <tableColumn id="13931" name="Στήλη13910"/>
    <tableColumn id="13932" name="Στήλη13911"/>
    <tableColumn id="13933" name="Στήλη13912"/>
    <tableColumn id="13934" name="Στήλη13913"/>
    <tableColumn id="13935" name="Στήλη13914"/>
    <tableColumn id="13936" name="Στήλη13915"/>
    <tableColumn id="13937" name="Στήλη13916"/>
    <tableColumn id="13938" name="Στήλη13917"/>
    <tableColumn id="13939" name="Στήλη13918"/>
    <tableColumn id="13940" name="Στήλη13919"/>
    <tableColumn id="13941" name="Στήλη13920"/>
    <tableColumn id="13942" name="Στήλη13921"/>
    <tableColumn id="13943" name="Στήλη13922"/>
    <tableColumn id="13944" name="Στήλη13923"/>
    <tableColumn id="13945" name="Στήλη13924"/>
    <tableColumn id="13946" name="Στήλη13925"/>
    <tableColumn id="13947" name="Στήλη13926"/>
    <tableColumn id="13948" name="Στήλη13927"/>
    <tableColumn id="13949" name="Στήλη13928"/>
    <tableColumn id="13950" name="Στήλη13929"/>
    <tableColumn id="13951" name="Στήλη13930"/>
    <tableColumn id="13952" name="Στήλη13931"/>
    <tableColumn id="13953" name="Στήλη13932"/>
    <tableColumn id="13954" name="Στήλη13933"/>
    <tableColumn id="13955" name="Στήλη13934"/>
    <tableColumn id="13956" name="Στήλη13935"/>
    <tableColumn id="13957" name="Στήλη13936"/>
    <tableColumn id="13958" name="Στήλη13937"/>
    <tableColumn id="13959" name="Στήλη13938"/>
    <tableColumn id="13960" name="Στήλη13939"/>
    <tableColumn id="13961" name="Στήλη13940"/>
    <tableColumn id="13962" name="Στήλη13941"/>
    <tableColumn id="13963" name="Στήλη13942"/>
    <tableColumn id="13964" name="Στήλη13943"/>
    <tableColumn id="13965" name="Στήλη13944"/>
    <tableColumn id="13966" name="Στήλη13945"/>
    <tableColumn id="13967" name="Στήλη13946"/>
    <tableColumn id="13968" name="Στήλη13947"/>
    <tableColumn id="13969" name="Στήλη13948"/>
    <tableColumn id="13970" name="Στήλη13949"/>
    <tableColumn id="13971" name="Στήλη13950"/>
    <tableColumn id="13972" name="Στήλη13951"/>
    <tableColumn id="13973" name="Στήλη13952"/>
    <tableColumn id="13974" name="Στήλη13953"/>
    <tableColumn id="13975" name="Στήλη13954"/>
    <tableColumn id="13976" name="Στήλη13955"/>
    <tableColumn id="13977" name="Στήλη13956"/>
    <tableColumn id="13978" name="Στήλη13957"/>
    <tableColumn id="13979" name="Στήλη13958"/>
    <tableColumn id="13980" name="Στήλη13959"/>
    <tableColumn id="13981" name="Στήλη13960"/>
    <tableColumn id="13982" name="Στήλη13961"/>
    <tableColumn id="13983" name="Στήλη13962"/>
    <tableColumn id="13984" name="Στήλη13963"/>
    <tableColumn id="13985" name="Στήλη13964"/>
    <tableColumn id="13986" name="Στήλη13965"/>
    <tableColumn id="13987" name="Στήλη13966"/>
    <tableColumn id="13988" name="Στήλη13967"/>
    <tableColumn id="13989" name="Στήλη13968"/>
    <tableColumn id="13990" name="Στήλη13969"/>
    <tableColumn id="13991" name="Στήλη13970"/>
    <tableColumn id="13992" name="Στήλη13971"/>
    <tableColumn id="13993" name="Στήλη13972"/>
    <tableColumn id="13994" name="Στήλη13973"/>
    <tableColumn id="13995" name="Στήλη13974"/>
    <tableColumn id="13996" name="Στήλη13975"/>
    <tableColumn id="13997" name="Στήλη13976"/>
    <tableColumn id="13998" name="Στήλη13977"/>
    <tableColumn id="13999" name="Στήλη13978"/>
    <tableColumn id="14000" name="Στήλη13979"/>
    <tableColumn id="14001" name="Στήλη13980"/>
    <tableColumn id="14002" name="Στήλη13981"/>
    <tableColumn id="14003" name="Στήλη13982"/>
    <tableColumn id="14004" name="Στήλη13983"/>
    <tableColumn id="14005" name="Στήλη13984"/>
    <tableColumn id="14006" name="Στήλη13985"/>
    <tableColumn id="14007" name="Στήλη13986"/>
    <tableColumn id="14008" name="Στήλη13987"/>
    <tableColumn id="14009" name="Στήλη13988"/>
    <tableColumn id="14010" name="Στήλη13989"/>
    <tableColumn id="14011" name="Στήλη13990"/>
    <tableColumn id="14012" name="Στήλη13991"/>
    <tableColumn id="14013" name="Στήλη13992"/>
    <tableColumn id="14014" name="Στήλη13993"/>
    <tableColumn id="14015" name="Στήλη13994"/>
    <tableColumn id="14016" name="Στήλη13995"/>
    <tableColumn id="14017" name="Στήλη13996"/>
    <tableColumn id="14018" name="Στήλη13997"/>
    <tableColumn id="14019" name="Στήλη13998"/>
    <tableColumn id="14020" name="Στήλη13999"/>
    <tableColumn id="14021" name="Στήλη14000"/>
    <tableColumn id="14022" name="Στήλη14001"/>
    <tableColumn id="14023" name="Στήλη14002"/>
    <tableColumn id="14024" name="Στήλη14003"/>
    <tableColumn id="14025" name="Στήλη14004"/>
    <tableColumn id="14026" name="Στήλη14005"/>
    <tableColumn id="14027" name="Στήλη14006"/>
    <tableColumn id="14028" name="Στήλη14007"/>
    <tableColumn id="14029" name="Στήλη14008"/>
    <tableColumn id="14030" name="Στήλη14009"/>
    <tableColumn id="14031" name="Στήλη14010"/>
    <tableColumn id="14032" name="Στήλη14011"/>
    <tableColumn id="14033" name="Στήλη14012"/>
    <tableColumn id="14034" name="Στήλη14013"/>
    <tableColumn id="14035" name="Στήλη14014"/>
    <tableColumn id="14036" name="Στήλη14015"/>
    <tableColumn id="14037" name="Στήλη14016"/>
    <tableColumn id="14038" name="Στήλη14017"/>
    <tableColumn id="14039" name="Στήλη14018"/>
    <tableColumn id="14040" name="Στήλη14019"/>
    <tableColumn id="14041" name="Στήλη14020"/>
    <tableColumn id="14042" name="Στήλη14021"/>
    <tableColumn id="14043" name="Στήλη14022"/>
    <tableColumn id="14044" name="Στήλη14023"/>
    <tableColumn id="14045" name="Στήλη14024"/>
    <tableColumn id="14046" name="Στήλη14025"/>
    <tableColumn id="14047" name="Στήλη14026"/>
    <tableColumn id="14048" name="Στήλη14027"/>
    <tableColumn id="14049" name="Στήλη14028"/>
    <tableColumn id="14050" name="Στήλη14029"/>
    <tableColumn id="14051" name="Στήλη14030"/>
    <tableColumn id="14052" name="Στήλη14031"/>
    <tableColumn id="14053" name="Στήλη14032"/>
    <tableColumn id="14054" name="Στήλη14033"/>
    <tableColumn id="14055" name="Στήλη14034"/>
    <tableColumn id="14056" name="Στήλη14035"/>
    <tableColumn id="14057" name="Στήλη14036"/>
    <tableColumn id="14058" name="Στήλη14037"/>
    <tableColumn id="14059" name="Στήλη14038"/>
    <tableColumn id="14060" name="Στήλη14039"/>
    <tableColumn id="14061" name="Στήλη14040"/>
    <tableColumn id="14062" name="Στήλη14041"/>
    <tableColumn id="14063" name="Στήλη14042"/>
    <tableColumn id="14064" name="Στήλη14043"/>
    <tableColumn id="14065" name="Στήλη14044"/>
    <tableColumn id="14066" name="Στήλη14045"/>
    <tableColumn id="14067" name="Στήλη14046"/>
    <tableColumn id="14068" name="Στήλη14047"/>
    <tableColumn id="14069" name="Στήλη14048"/>
    <tableColumn id="14070" name="Στήλη14049"/>
    <tableColumn id="14071" name="Στήλη14050"/>
    <tableColumn id="14072" name="Στήλη14051"/>
    <tableColumn id="14073" name="Στήλη14052"/>
    <tableColumn id="14074" name="Στήλη14053"/>
    <tableColumn id="14075" name="Στήλη14054"/>
    <tableColumn id="14076" name="Στήλη14055"/>
    <tableColumn id="14077" name="Στήλη14056"/>
    <tableColumn id="14078" name="Στήλη14057"/>
    <tableColumn id="14079" name="Στήλη14058"/>
    <tableColumn id="14080" name="Στήλη14059"/>
    <tableColumn id="14081" name="Στήλη14060"/>
    <tableColumn id="14082" name="Στήλη14061"/>
    <tableColumn id="14083" name="Στήλη14062"/>
    <tableColumn id="14084" name="Στήλη14063"/>
    <tableColumn id="14085" name="Στήλη14064"/>
    <tableColumn id="14086" name="Στήλη14065"/>
    <tableColumn id="14087" name="Στήλη14066"/>
    <tableColumn id="14088" name="Στήλη14067"/>
    <tableColumn id="14089" name="Στήλη14068"/>
    <tableColumn id="14090" name="Στήλη14069"/>
    <tableColumn id="14091" name="Στήλη14070"/>
    <tableColumn id="14092" name="Στήλη14071"/>
    <tableColumn id="14093" name="Στήλη14072"/>
    <tableColumn id="14094" name="Στήλη14073"/>
    <tableColumn id="14095" name="Στήλη14074"/>
    <tableColumn id="14096" name="Στήλη14075"/>
    <tableColumn id="14097" name="Στήλη14076"/>
    <tableColumn id="14098" name="Στήλη14077"/>
    <tableColumn id="14099" name="Στήλη14078"/>
    <tableColumn id="14100" name="Στήλη14079"/>
    <tableColumn id="14101" name="Στήλη14080"/>
    <tableColumn id="14102" name="Στήλη14081"/>
    <tableColumn id="14103" name="Στήλη14082"/>
    <tableColumn id="14104" name="Στήλη14083"/>
    <tableColumn id="14105" name="Στήλη14084"/>
    <tableColumn id="14106" name="Στήλη14085"/>
    <tableColumn id="14107" name="Στήλη14086"/>
    <tableColumn id="14108" name="Στήλη14087"/>
    <tableColumn id="14109" name="Στήλη14088"/>
    <tableColumn id="14110" name="Στήλη14089"/>
    <tableColumn id="14111" name="Στήλη14090"/>
    <tableColumn id="14112" name="Στήλη14091"/>
    <tableColumn id="14113" name="Στήλη14092"/>
    <tableColumn id="14114" name="Στήλη14093"/>
    <tableColumn id="14115" name="Στήλη14094"/>
    <tableColumn id="14116" name="Στήλη14095"/>
    <tableColumn id="14117" name="Στήλη14096"/>
    <tableColumn id="14118" name="Στήλη14097"/>
    <tableColumn id="14119" name="Στήλη14098"/>
    <tableColumn id="14120" name="Στήλη14099"/>
    <tableColumn id="14121" name="Στήλη14100"/>
    <tableColumn id="14122" name="Στήλη14101"/>
    <tableColumn id="14123" name="Στήλη14102"/>
    <tableColumn id="14124" name="Στήλη14103"/>
    <tableColumn id="14125" name="Στήλη14104"/>
    <tableColumn id="14126" name="Στήλη14105"/>
    <tableColumn id="14127" name="Στήλη14106"/>
    <tableColumn id="14128" name="Στήλη14107"/>
    <tableColumn id="14129" name="Στήλη14108"/>
    <tableColumn id="14130" name="Στήλη14109"/>
    <tableColumn id="14131" name="Στήλη14110"/>
    <tableColumn id="14132" name="Στήλη14111"/>
    <tableColumn id="14133" name="Στήλη14112"/>
    <tableColumn id="14134" name="Στήλη14113"/>
    <tableColumn id="14135" name="Στήλη14114"/>
    <tableColumn id="14136" name="Στήλη14115"/>
    <tableColumn id="14137" name="Στήλη14116"/>
    <tableColumn id="14138" name="Στήλη14117"/>
    <tableColumn id="14139" name="Στήλη14118"/>
    <tableColumn id="14140" name="Στήλη14119"/>
    <tableColumn id="14141" name="Στήλη14120"/>
    <tableColumn id="14142" name="Στήλη14121"/>
    <tableColumn id="14143" name="Στήλη14122"/>
    <tableColumn id="14144" name="Στήλη14123"/>
    <tableColumn id="14145" name="Στήλη14124"/>
    <tableColumn id="14146" name="Στήλη14125"/>
    <tableColumn id="14147" name="Στήλη14126"/>
    <tableColumn id="14148" name="Στήλη14127"/>
    <tableColumn id="14149" name="Στήλη14128"/>
    <tableColumn id="14150" name="Στήλη14129"/>
    <tableColumn id="14151" name="Στήλη14130"/>
    <tableColumn id="14152" name="Στήλη14131"/>
    <tableColumn id="14153" name="Στήλη14132"/>
    <tableColumn id="14154" name="Στήλη14133"/>
    <tableColumn id="14155" name="Στήλη14134"/>
    <tableColumn id="14156" name="Στήλη14135"/>
    <tableColumn id="14157" name="Στήλη14136"/>
    <tableColumn id="14158" name="Στήλη14137"/>
    <tableColumn id="14159" name="Στήλη14138"/>
    <tableColumn id="14160" name="Στήλη14139"/>
    <tableColumn id="14161" name="Στήλη14140"/>
    <tableColumn id="14162" name="Στήλη14141"/>
    <tableColumn id="14163" name="Στήλη14142"/>
    <tableColumn id="14164" name="Στήλη14143"/>
    <tableColumn id="14165" name="Στήλη14144"/>
    <tableColumn id="14166" name="Στήλη14145"/>
    <tableColumn id="14167" name="Στήλη14146"/>
    <tableColumn id="14168" name="Στήλη14147"/>
    <tableColumn id="14169" name="Στήλη14148"/>
    <tableColumn id="14170" name="Στήλη14149"/>
    <tableColumn id="14171" name="Στήλη14150"/>
    <tableColumn id="14172" name="Στήλη14151"/>
    <tableColumn id="14173" name="Στήλη14152"/>
    <tableColumn id="14174" name="Στήλη14153"/>
    <tableColumn id="14175" name="Στήλη14154"/>
    <tableColumn id="14176" name="Στήλη14155"/>
    <tableColumn id="14177" name="Στήλη14156"/>
    <tableColumn id="14178" name="Στήλη14157"/>
    <tableColumn id="14179" name="Στήλη14158"/>
    <tableColumn id="14180" name="Στήλη14159"/>
    <tableColumn id="14181" name="Στήλη14160"/>
    <tableColumn id="14182" name="Στήλη14161"/>
    <tableColumn id="14183" name="Στήλη14162"/>
    <tableColumn id="14184" name="Στήλη14163"/>
    <tableColumn id="14185" name="Στήλη14164"/>
    <tableColumn id="14186" name="Στήλη14165"/>
    <tableColumn id="14187" name="Στήλη14166"/>
    <tableColumn id="14188" name="Στήλη14167"/>
    <tableColumn id="14189" name="Στήλη14168"/>
    <tableColumn id="14190" name="Στήλη14169"/>
    <tableColumn id="14191" name="Στήλη14170"/>
    <tableColumn id="14192" name="Στήλη14171"/>
    <tableColumn id="14193" name="Στήλη14172"/>
    <tableColumn id="14194" name="Στήλη14173"/>
    <tableColumn id="14195" name="Στήλη14174"/>
    <tableColumn id="14196" name="Στήλη14175"/>
    <tableColumn id="14197" name="Στήλη14176"/>
    <tableColumn id="14198" name="Στήλη14177"/>
    <tableColumn id="14199" name="Στήλη14178"/>
    <tableColumn id="14200" name="Στήλη14179"/>
    <tableColumn id="14201" name="Στήλη14180"/>
    <tableColumn id="14202" name="Στήλη14181"/>
    <tableColumn id="14203" name="Στήλη14182"/>
    <tableColumn id="14204" name="Στήλη14183"/>
    <tableColumn id="14205" name="Στήλη14184"/>
    <tableColumn id="14206" name="Στήλη14185"/>
    <tableColumn id="14207" name="Στήλη14186"/>
    <tableColumn id="14208" name="Στήλη14187"/>
    <tableColumn id="14209" name="Στήλη14188"/>
    <tableColumn id="14210" name="Στήλη14189"/>
    <tableColumn id="14211" name="Στήλη14190"/>
    <tableColumn id="14212" name="Στήλη14191"/>
    <tableColumn id="14213" name="Στήλη14192"/>
    <tableColumn id="14214" name="Στήλη14193"/>
    <tableColumn id="14215" name="Στήλη14194"/>
    <tableColumn id="14216" name="Στήλη14195"/>
    <tableColumn id="14217" name="Στήλη14196"/>
    <tableColumn id="14218" name="Στήλη14197"/>
    <tableColumn id="14219" name="Στήλη14198"/>
    <tableColumn id="14220" name="Στήλη14199"/>
    <tableColumn id="14221" name="Στήλη14200"/>
    <tableColumn id="14222" name="Στήλη14201"/>
    <tableColumn id="14223" name="Στήλη14202"/>
    <tableColumn id="14224" name="Στήλη14203"/>
    <tableColumn id="14225" name="Στήλη14204"/>
    <tableColumn id="14226" name="Στήλη14205"/>
    <tableColumn id="14227" name="Στήλη14206"/>
    <tableColumn id="14228" name="Στήλη14207"/>
    <tableColumn id="14229" name="Στήλη14208"/>
    <tableColumn id="14230" name="Στήλη14209"/>
    <tableColumn id="14231" name="Στήλη14210"/>
    <tableColumn id="14232" name="Στήλη14211"/>
    <tableColumn id="14233" name="Στήλη14212"/>
    <tableColumn id="14234" name="Στήλη14213"/>
    <tableColumn id="14235" name="Στήλη14214"/>
    <tableColumn id="14236" name="Στήλη14215"/>
    <tableColumn id="14237" name="Στήλη14216"/>
    <tableColumn id="14238" name="Στήλη14217"/>
    <tableColumn id="14239" name="Στήλη14218"/>
    <tableColumn id="14240" name="Στήλη14219"/>
    <tableColumn id="14241" name="Στήλη14220"/>
    <tableColumn id="14242" name="Στήλη14221"/>
    <tableColumn id="14243" name="Στήλη14222"/>
    <tableColumn id="14244" name="Στήλη14223"/>
    <tableColumn id="14245" name="Στήλη14224"/>
    <tableColumn id="14246" name="Στήλη14225"/>
    <tableColumn id="14247" name="Στήλη14226"/>
    <tableColumn id="14248" name="Στήλη14227"/>
    <tableColumn id="14249" name="Στήλη14228"/>
    <tableColumn id="14250" name="Στήλη14229"/>
    <tableColumn id="14251" name="Στήλη14230"/>
    <tableColumn id="14252" name="Στήλη14231"/>
    <tableColumn id="14253" name="Στήλη14232"/>
    <tableColumn id="14254" name="Στήλη14233"/>
    <tableColumn id="14255" name="Στήλη14234"/>
    <tableColumn id="14256" name="Στήλη14235"/>
    <tableColumn id="14257" name="Στήλη14236"/>
    <tableColumn id="14258" name="Στήλη14237"/>
    <tableColumn id="14259" name="Στήλη14238"/>
    <tableColumn id="14260" name="Στήλη14239"/>
    <tableColumn id="14261" name="Στήλη14240"/>
    <tableColumn id="14262" name="Στήλη14241"/>
    <tableColumn id="14263" name="Στήλη14242"/>
    <tableColumn id="14264" name="Στήλη14243"/>
    <tableColumn id="14265" name="Στήλη14244"/>
    <tableColumn id="14266" name="Στήλη14245"/>
    <tableColumn id="14267" name="Στήλη14246"/>
    <tableColumn id="14268" name="Στήλη14247"/>
    <tableColumn id="14269" name="Στήλη14248"/>
    <tableColumn id="14270" name="Στήλη14249"/>
    <tableColumn id="14271" name="Στήλη14250"/>
    <tableColumn id="14272" name="Στήλη14251"/>
    <tableColumn id="14273" name="Στήλη14252"/>
    <tableColumn id="14274" name="Στήλη14253"/>
    <tableColumn id="14275" name="Στήλη14254"/>
    <tableColumn id="14276" name="Στήλη14255"/>
    <tableColumn id="14277" name="Στήλη14256"/>
    <tableColumn id="14278" name="Στήλη14257"/>
    <tableColumn id="14279" name="Στήλη14258"/>
    <tableColumn id="14280" name="Στήλη14259"/>
    <tableColumn id="14281" name="Στήλη14260"/>
    <tableColumn id="14282" name="Στήλη14261"/>
    <tableColumn id="14283" name="Στήλη14262"/>
    <tableColumn id="14284" name="Στήλη14263"/>
    <tableColumn id="14285" name="Στήλη14264"/>
    <tableColumn id="14286" name="Στήλη14265"/>
    <tableColumn id="14287" name="Στήλη14266"/>
    <tableColumn id="14288" name="Στήλη14267"/>
    <tableColumn id="14289" name="Στήλη14268"/>
    <tableColumn id="14290" name="Στήλη14269"/>
    <tableColumn id="14291" name="Στήλη14270"/>
    <tableColumn id="14292" name="Στήλη14271"/>
    <tableColumn id="14293" name="Στήλη14272"/>
    <tableColumn id="14294" name="Στήλη14273"/>
    <tableColumn id="14295" name="Στήλη14274"/>
    <tableColumn id="14296" name="Στήλη14275"/>
    <tableColumn id="14297" name="Στήλη14276"/>
    <tableColumn id="14298" name="Στήλη14277"/>
    <tableColumn id="14299" name="Στήλη14278"/>
    <tableColumn id="14300" name="Στήλη14279"/>
    <tableColumn id="14301" name="Στήλη14280"/>
    <tableColumn id="14302" name="Στήλη14281"/>
    <tableColumn id="14303" name="Στήλη14282"/>
    <tableColumn id="14304" name="Στήλη14283"/>
    <tableColumn id="14305" name="Στήλη14284"/>
    <tableColumn id="14306" name="Στήλη14285"/>
    <tableColumn id="14307" name="Στήλη14286"/>
    <tableColumn id="14308" name="Στήλη14287"/>
    <tableColumn id="14309" name="Στήλη14288"/>
    <tableColumn id="14310" name="Στήλη14289"/>
    <tableColumn id="14311" name="Στήλη14290"/>
    <tableColumn id="14312" name="Στήλη14291"/>
    <tableColumn id="14313" name="Στήλη14292"/>
    <tableColumn id="14314" name="Στήλη14293"/>
    <tableColumn id="14315" name="Στήλη14294"/>
    <tableColumn id="14316" name="Στήλη14295"/>
    <tableColumn id="14317" name="Στήλη14296"/>
    <tableColumn id="14318" name="Στήλη14297"/>
    <tableColumn id="14319" name="Στήλη14298"/>
    <tableColumn id="14320" name="Στήλη14299"/>
    <tableColumn id="14321" name="Στήλη14300"/>
    <tableColumn id="14322" name="Στήλη14301"/>
    <tableColumn id="14323" name="Στήλη14302"/>
    <tableColumn id="14324" name="Στήλη14303"/>
    <tableColumn id="14325" name="Στήλη14304"/>
    <tableColumn id="14326" name="Στήλη14305"/>
    <tableColumn id="14327" name="Στήλη14306"/>
    <tableColumn id="14328" name="Στήλη14307"/>
    <tableColumn id="14329" name="Στήλη14308"/>
    <tableColumn id="14330" name="Στήλη14309"/>
    <tableColumn id="14331" name="Στήλη14310"/>
    <tableColumn id="14332" name="Στήλη14311"/>
    <tableColumn id="14333" name="Στήλη14312"/>
    <tableColumn id="14334" name="Στήλη14313"/>
    <tableColumn id="14335" name="Στήλη14314"/>
    <tableColumn id="14336" name="Στήλη14315"/>
    <tableColumn id="14337" name="Στήλη14316"/>
    <tableColumn id="14338" name="Στήλη14317"/>
    <tableColumn id="14339" name="Στήλη14318"/>
    <tableColumn id="14340" name="Στήλη14319"/>
    <tableColumn id="14341" name="Στήλη14320"/>
    <tableColumn id="14342" name="Στήλη14321"/>
    <tableColumn id="14343" name="Στήλη14322"/>
    <tableColumn id="14344" name="Στήλη14323"/>
    <tableColumn id="14345" name="Στήλη14324"/>
    <tableColumn id="14346" name="Στήλη14325"/>
    <tableColumn id="14347" name="Στήλη14326"/>
    <tableColumn id="14348" name="Στήλη14327"/>
    <tableColumn id="14349" name="Στήλη14328"/>
    <tableColumn id="14350" name="Στήλη14329"/>
    <tableColumn id="14351" name="Στήλη14330"/>
    <tableColumn id="14352" name="Στήλη14331"/>
    <tableColumn id="14353" name="Στήλη14332"/>
    <tableColumn id="14354" name="Στήλη14333"/>
    <tableColumn id="14355" name="Στήλη14334"/>
    <tableColumn id="14356" name="Στήλη14335"/>
    <tableColumn id="14357" name="Στήλη14336"/>
    <tableColumn id="14358" name="Στήλη14337"/>
    <tableColumn id="14359" name="Στήλη14338"/>
    <tableColumn id="14360" name="Στήλη14339"/>
    <tableColumn id="14361" name="Στήλη14340"/>
    <tableColumn id="14362" name="Στήλη14341"/>
    <tableColumn id="14363" name="Στήλη14342"/>
    <tableColumn id="14364" name="Στήλη14343"/>
    <tableColumn id="14365" name="Στήλη14344"/>
    <tableColumn id="14366" name="Στήλη14345"/>
    <tableColumn id="14367" name="Στήλη14346"/>
    <tableColumn id="14368" name="Στήλη14347"/>
    <tableColumn id="14369" name="Στήλη14348"/>
    <tableColumn id="14370" name="Στήλη14349"/>
    <tableColumn id="14371" name="Στήλη14350"/>
    <tableColumn id="14372" name="Στήλη14351"/>
    <tableColumn id="14373" name="Στήλη14352"/>
    <tableColumn id="14374" name="Στήλη14353"/>
    <tableColumn id="14375" name="Στήλη14354"/>
    <tableColumn id="14376" name="Στήλη14355"/>
    <tableColumn id="14377" name="Στήλη14356"/>
    <tableColumn id="14378" name="Στήλη14357"/>
    <tableColumn id="14379" name="Στήλη14358"/>
    <tableColumn id="14380" name="Στήλη14359"/>
    <tableColumn id="14381" name="Στήλη14360"/>
    <tableColumn id="14382" name="Στήλη14361"/>
    <tableColumn id="14383" name="Στήλη14362"/>
    <tableColumn id="14384" name="Στήλη14363"/>
    <tableColumn id="14385" name="Στήλη14364"/>
    <tableColumn id="14386" name="Στήλη14365"/>
    <tableColumn id="14387" name="Στήλη14366"/>
    <tableColumn id="14388" name="Στήλη14367"/>
    <tableColumn id="14389" name="Στήλη14368"/>
    <tableColumn id="14390" name="Στήλη14369"/>
    <tableColumn id="14391" name="Στήλη14370"/>
    <tableColumn id="14392" name="Στήλη14371"/>
    <tableColumn id="14393" name="Στήλη14372"/>
    <tableColumn id="14394" name="Στήλη14373"/>
    <tableColumn id="14395" name="Στήλη14374"/>
    <tableColumn id="14396" name="Στήλη14375"/>
    <tableColumn id="14397" name="Στήλη14376"/>
    <tableColumn id="14398" name="Στήλη14377"/>
    <tableColumn id="14399" name="Στήλη14378"/>
    <tableColumn id="14400" name="Στήλη14379"/>
    <tableColumn id="14401" name="Στήλη14380"/>
    <tableColumn id="14402" name="Στήλη14381"/>
    <tableColumn id="14403" name="Στήλη14382"/>
    <tableColumn id="14404" name="Στήλη14383"/>
    <tableColumn id="14405" name="Στήλη14384"/>
    <tableColumn id="14406" name="Στήλη14385"/>
    <tableColumn id="14407" name="Στήλη14386"/>
    <tableColumn id="14408" name="Στήλη14387"/>
    <tableColumn id="14409" name="Στήλη14388"/>
    <tableColumn id="14410" name="Στήλη14389"/>
    <tableColumn id="14411" name="Στήλη14390"/>
    <tableColumn id="14412" name="Στήλη14391"/>
    <tableColumn id="14413" name="Στήλη14392"/>
    <tableColumn id="14414" name="Στήλη14393"/>
    <tableColumn id="14415" name="Στήλη14394"/>
    <tableColumn id="14416" name="Στήλη14395"/>
    <tableColumn id="14417" name="Στήλη14396"/>
    <tableColumn id="14418" name="Στήλη14397"/>
    <tableColumn id="14419" name="Στήλη14398"/>
    <tableColumn id="14420" name="Στήλη14399"/>
    <tableColumn id="14421" name="Στήλη14400"/>
    <tableColumn id="14422" name="Στήλη14401"/>
    <tableColumn id="14423" name="Στήλη14402"/>
    <tableColumn id="14424" name="Στήλη14403"/>
    <tableColumn id="14425" name="Στήλη14404"/>
    <tableColumn id="14426" name="Στήλη14405"/>
    <tableColumn id="14427" name="Στήλη14406"/>
    <tableColumn id="14428" name="Στήλη14407"/>
    <tableColumn id="14429" name="Στήλη14408"/>
    <tableColumn id="14430" name="Στήλη14409"/>
    <tableColumn id="14431" name="Στήλη14410"/>
    <tableColumn id="14432" name="Στήλη14411"/>
    <tableColumn id="14433" name="Στήλη14412"/>
    <tableColumn id="14434" name="Στήλη14413"/>
    <tableColumn id="14435" name="Στήλη14414"/>
    <tableColumn id="14436" name="Στήλη14415"/>
    <tableColumn id="14437" name="Στήλη14416"/>
    <tableColumn id="14438" name="Στήλη14417"/>
    <tableColumn id="14439" name="Στήλη14418"/>
    <tableColumn id="14440" name="Στήλη14419"/>
    <tableColumn id="14441" name="Στήλη14420"/>
    <tableColumn id="14442" name="Στήλη14421"/>
    <tableColumn id="14443" name="Στήλη14422"/>
    <tableColumn id="14444" name="Στήλη14423"/>
    <tableColumn id="14445" name="Στήλη14424"/>
    <tableColumn id="14446" name="Στήλη14425"/>
    <tableColumn id="14447" name="Στήλη14426"/>
    <tableColumn id="14448" name="Στήλη14427"/>
    <tableColumn id="14449" name="Στήλη14428"/>
    <tableColumn id="14450" name="Στήλη14429"/>
    <tableColumn id="14451" name="Στήλη14430"/>
    <tableColumn id="14452" name="Στήλη14431"/>
    <tableColumn id="14453" name="Στήλη14432"/>
    <tableColumn id="14454" name="Στήλη14433"/>
    <tableColumn id="14455" name="Στήλη14434"/>
    <tableColumn id="14456" name="Στήλη14435"/>
    <tableColumn id="14457" name="Στήλη14436"/>
    <tableColumn id="14458" name="Στήλη14437"/>
    <tableColumn id="14459" name="Στήλη14438"/>
    <tableColumn id="14460" name="Στήλη14439"/>
    <tableColumn id="14461" name="Στήλη14440"/>
    <tableColumn id="14462" name="Στήλη14441"/>
    <tableColumn id="14463" name="Στήλη14442"/>
    <tableColumn id="14464" name="Στήλη14443"/>
    <tableColumn id="14465" name="Στήλη14444"/>
    <tableColumn id="14466" name="Στήλη14445"/>
    <tableColumn id="14467" name="Στήλη14446"/>
    <tableColumn id="14468" name="Στήλη14447"/>
    <tableColumn id="14469" name="Στήλη14448"/>
    <tableColumn id="14470" name="Στήλη14449"/>
    <tableColumn id="14471" name="Στήλη14450"/>
    <tableColumn id="14472" name="Στήλη14451"/>
    <tableColumn id="14473" name="Στήλη14452"/>
    <tableColumn id="14474" name="Στήλη14453"/>
    <tableColumn id="14475" name="Στήλη14454"/>
    <tableColumn id="14476" name="Στήλη14455"/>
    <tableColumn id="14477" name="Στήλη14456"/>
    <tableColumn id="14478" name="Στήλη14457"/>
    <tableColumn id="14479" name="Στήλη14458"/>
    <tableColumn id="14480" name="Στήλη14459"/>
    <tableColumn id="14481" name="Στήλη14460"/>
    <tableColumn id="14482" name="Στήλη14461"/>
    <tableColumn id="14483" name="Στήλη14462"/>
    <tableColumn id="14484" name="Στήλη14463"/>
    <tableColumn id="14485" name="Στήλη14464"/>
    <tableColumn id="14486" name="Στήλη14465"/>
    <tableColumn id="14487" name="Στήλη14466"/>
    <tableColumn id="14488" name="Στήλη14467"/>
    <tableColumn id="14489" name="Στήλη14468"/>
    <tableColumn id="14490" name="Στήλη14469"/>
    <tableColumn id="14491" name="Στήλη14470"/>
    <tableColumn id="14492" name="Στήλη14471"/>
    <tableColumn id="14493" name="Στήλη14472"/>
    <tableColumn id="14494" name="Στήλη14473"/>
    <tableColumn id="14495" name="Στήλη14474"/>
    <tableColumn id="14496" name="Στήλη14475"/>
    <tableColumn id="14497" name="Στήλη14476"/>
    <tableColumn id="14498" name="Στήλη14477"/>
    <tableColumn id="14499" name="Στήλη14478"/>
    <tableColumn id="14500" name="Στήλη14479"/>
    <tableColumn id="14501" name="Στήλη14480"/>
    <tableColumn id="14502" name="Στήλη14481"/>
    <tableColumn id="14503" name="Στήλη14482"/>
    <tableColumn id="14504" name="Στήλη14483"/>
    <tableColumn id="14505" name="Στήλη14484"/>
    <tableColumn id="14506" name="Στήλη14485"/>
    <tableColumn id="14507" name="Στήλη14486"/>
    <tableColumn id="14508" name="Στήλη14487"/>
    <tableColumn id="14509" name="Στήλη14488"/>
    <tableColumn id="14510" name="Στήλη14489"/>
    <tableColumn id="14511" name="Στήλη14490"/>
    <tableColumn id="14512" name="Στήλη14491"/>
    <tableColumn id="14513" name="Στήλη14492"/>
    <tableColumn id="14514" name="Στήλη14493"/>
    <tableColumn id="14515" name="Στήλη14494"/>
    <tableColumn id="14516" name="Στήλη14495"/>
    <tableColumn id="14517" name="Στήλη14496"/>
    <tableColumn id="14518" name="Στήλη14497"/>
    <tableColumn id="14519" name="Στήλη14498"/>
    <tableColumn id="14520" name="Στήλη14499"/>
    <tableColumn id="14521" name="Στήλη14500"/>
    <tableColumn id="14522" name="Στήλη14501"/>
    <tableColumn id="14523" name="Στήλη14502"/>
    <tableColumn id="14524" name="Στήλη14503"/>
    <tableColumn id="14525" name="Στήλη14504"/>
    <tableColumn id="14526" name="Στήλη14505"/>
    <tableColumn id="14527" name="Στήλη14506"/>
    <tableColumn id="14528" name="Στήλη14507"/>
    <tableColumn id="14529" name="Στήλη14508"/>
    <tableColumn id="14530" name="Στήλη14509"/>
    <tableColumn id="14531" name="Στήλη14510"/>
    <tableColumn id="14532" name="Στήλη14511"/>
    <tableColumn id="14533" name="Στήλη14512"/>
    <tableColumn id="14534" name="Στήλη14513"/>
    <tableColumn id="14535" name="Στήλη14514"/>
    <tableColumn id="14536" name="Στήλη14515"/>
    <tableColumn id="14537" name="Στήλη14516"/>
    <tableColumn id="14538" name="Στήλη14517"/>
    <tableColumn id="14539" name="Στήλη14518"/>
    <tableColumn id="14540" name="Στήλη14519"/>
    <tableColumn id="14541" name="Στήλη14520"/>
    <tableColumn id="14542" name="Στήλη14521"/>
    <tableColumn id="14543" name="Στήλη14522"/>
    <tableColumn id="14544" name="Στήλη14523"/>
    <tableColumn id="14545" name="Στήλη14524"/>
    <tableColumn id="14546" name="Στήλη14525"/>
    <tableColumn id="14547" name="Στήλη14526"/>
    <tableColumn id="14548" name="Στήλη14527"/>
    <tableColumn id="14549" name="Στήλη14528"/>
    <tableColumn id="14550" name="Στήλη14529"/>
    <tableColumn id="14551" name="Στήλη14530"/>
    <tableColumn id="14552" name="Στήλη14531"/>
    <tableColumn id="14553" name="Στήλη14532"/>
    <tableColumn id="14554" name="Στήλη14533"/>
    <tableColumn id="14555" name="Στήλη14534"/>
    <tableColumn id="14556" name="Στήλη14535"/>
    <tableColumn id="14557" name="Στήλη14536"/>
    <tableColumn id="14558" name="Στήλη14537"/>
    <tableColumn id="14559" name="Στήλη14538"/>
    <tableColumn id="14560" name="Στήλη14539"/>
    <tableColumn id="14561" name="Στήλη14540"/>
    <tableColumn id="14562" name="Στήλη14541"/>
    <tableColumn id="14563" name="Στήλη14542"/>
    <tableColumn id="14564" name="Στήλη14543"/>
    <tableColumn id="14565" name="Στήλη14544"/>
    <tableColumn id="14566" name="Στήλη14545"/>
    <tableColumn id="14567" name="Στήλη14546"/>
    <tableColumn id="14568" name="Στήλη14547"/>
    <tableColumn id="14569" name="Στήλη14548"/>
    <tableColumn id="14570" name="Στήλη14549"/>
    <tableColumn id="14571" name="Στήλη14550"/>
    <tableColumn id="14572" name="Στήλη14551"/>
    <tableColumn id="14573" name="Στήλη14552"/>
    <tableColumn id="14574" name="Στήλη14553"/>
    <tableColumn id="14575" name="Στήλη14554"/>
    <tableColumn id="14576" name="Στήλη14555"/>
    <tableColumn id="14577" name="Στήλη14556"/>
    <tableColumn id="14578" name="Στήλη14557"/>
    <tableColumn id="14579" name="Στήλη14558"/>
    <tableColumn id="14580" name="Στήλη14559"/>
    <tableColumn id="14581" name="Στήλη14560"/>
    <tableColumn id="14582" name="Στήλη14561"/>
    <tableColumn id="14583" name="Στήλη14562"/>
    <tableColumn id="14584" name="Στήλη14563"/>
    <tableColumn id="14585" name="Στήλη14564"/>
    <tableColumn id="14586" name="Στήλη14565"/>
    <tableColumn id="14587" name="Στήλη14566"/>
    <tableColumn id="14588" name="Στήλη14567"/>
    <tableColumn id="14589" name="Στήλη14568"/>
    <tableColumn id="14590" name="Στήλη14569"/>
    <tableColumn id="14591" name="Στήλη14570"/>
    <tableColumn id="14592" name="Στήλη14571"/>
    <tableColumn id="14593" name="Στήλη14572"/>
    <tableColumn id="14594" name="Στήλη14573"/>
    <tableColumn id="14595" name="Στήλη14574"/>
    <tableColumn id="14596" name="Στήλη14575"/>
    <tableColumn id="14597" name="Στήλη14576"/>
    <tableColumn id="14598" name="Στήλη14577"/>
    <tableColumn id="14599" name="Στήλη14578"/>
    <tableColumn id="14600" name="Στήλη14579"/>
    <tableColumn id="14601" name="Στήλη14580"/>
    <tableColumn id="14602" name="Στήλη14581"/>
    <tableColumn id="14603" name="Στήλη14582"/>
    <tableColumn id="14604" name="Στήλη14583"/>
    <tableColumn id="14605" name="Στήλη14584"/>
    <tableColumn id="14606" name="Στήλη14585"/>
    <tableColumn id="14607" name="Στήλη14586"/>
    <tableColumn id="14608" name="Στήλη14587"/>
    <tableColumn id="14609" name="Στήλη14588"/>
    <tableColumn id="14610" name="Στήλη14589"/>
    <tableColumn id="14611" name="Στήλη14590"/>
    <tableColumn id="14612" name="Στήλη14591"/>
    <tableColumn id="14613" name="Στήλη14592"/>
    <tableColumn id="14614" name="Στήλη14593"/>
    <tableColumn id="14615" name="Στήλη14594"/>
    <tableColumn id="14616" name="Στήλη14595"/>
    <tableColumn id="14617" name="Στήλη14596"/>
    <tableColumn id="14618" name="Στήλη14597"/>
    <tableColumn id="14619" name="Στήλη14598"/>
    <tableColumn id="14620" name="Στήλη14599"/>
    <tableColumn id="14621" name="Στήλη14600"/>
    <tableColumn id="14622" name="Στήλη14601"/>
    <tableColumn id="14623" name="Στήλη14602"/>
    <tableColumn id="14624" name="Στήλη14603"/>
    <tableColumn id="14625" name="Στήλη14604"/>
    <tableColumn id="14626" name="Στήλη14605"/>
    <tableColumn id="14627" name="Στήλη14606"/>
    <tableColumn id="14628" name="Στήλη14607"/>
    <tableColumn id="14629" name="Στήλη14608"/>
    <tableColumn id="14630" name="Στήλη14609"/>
    <tableColumn id="14631" name="Στήλη14610"/>
    <tableColumn id="14632" name="Στήλη14611"/>
    <tableColumn id="14633" name="Στήλη14612"/>
    <tableColumn id="14634" name="Στήλη14613"/>
    <tableColumn id="14635" name="Στήλη14614"/>
    <tableColumn id="14636" name="Στήλη14615"/>
    <tableColumn id="14637" name="Στήλη14616"/>
    <tableColumn id="14638" name="Στήλη14617"/>
    <tableColumn id="14639" name="Στήλη14618"/>
    <tableColumn id="14640" name="Στήλη14619"/>
    <tableColumn id="14641" name="Στήλη14620"/>
    <tableColumn id="14642" name="Στήλη14621"/>
    <tableColumn id="14643" name="Στήλη14622"/>
    <tableColumn id="14644" name="Στήλη14623"/>
    <tableColumn id="14645" name="Στήλη14624"/>
    <tableColumn id="14646" name="Στήλη14625"/>
    <tableColumn id="14647" name="Στήλη14626"/>
    <tableColumn id="14648" name="Στήλη14627"/>
    <tableColumn id="14649" name="Στήλη14628"/>
    <tableColumn id="14650" name="Στήλη14629"/>
    <tableColumn id="14651" name="Στήλη14630"/>
    <tableColumn id="14652" name="Στήλη14631"/>
    <tableColumn id="14653" name="Στήλη14632"/>
    <tableColumn id="14654" name="Στήλη14633"/>
    <tableColumn id="14655" name="Στήλη14634"/>
    <tableColumn id="14656" name="Στήλη14635"/>
    <tableColumn id="14657" name="Στήλη14636"/>
    <tableColumn id="14658" name="Στήλη14637"/>
    <tableColumn id="14659" name="Στήλη14638"/>
    <tableColumn id="14660" name="Στήλη14639"/>
    <tableColumn id="14661" name="Στήλη14640"/>
    <tableColumn id="14662" name="Στήλη14641"/>
    <tableColumn id="14663" name="Στήλη14642"/>
    <tableColumn id="14664" name="Στήλη14643"/>
    <tableColumn id="14665" name="Στήλη14644"/>
    <tableColumn id="14666" name="Στήλη14645"/>
    <tableColumn id="14667" name="Στήλη14646"/>
    <tableColumn id="14668" name="Στήλη14647"/>
    <tableColumn id="14669" name="Στήλη14648"/>
    <tableColumn id="14670" name="Στήλη14649"/>
    <tableColumn id="14671" name="Στήλη14650"/>
    <tableColumn id="14672" name="Στήλη14651"/>
    <tableColumn id="14673" name="Στήλη14652"/>
    <tableColumn id="14674" name="Στήλη14653"/>
    <tableColumn id="14675" name="Στήλη14654"/>
    <tableColumn id="14676" name="Στήλη14655"/>
    <tableColumn id="14677" name="Στήλη14656"/>
    <tableColumn id="14678" name="Στήλη14657"/>
    <tableColumn id="14679" name="Στήλη14658"/>
    <tableColumn id="14680" name="Στήλη14659"/>
    <tableColumn id="14681" name="Στήλη14660"/>
    <tableColumn id="14682" name="Στήλη14661"/>
    <tableColumn id="14683" name="Στήλη14662"/>
    <tableColumn id="14684" name="Στήλη14663"/>
    <tableColumn id="14685" name="Στήλη14664"/>
    <tableColumn id="14686" name="Στήλη14665"/>
    <tableColumn id="14687" name="Στήλη14666"/>
    <tableColumn id="14688" name="Στήλη14667"/>
    <tableColumn id="14689" name="Στήλη14668"/>
    <tableColumn id="14690" name="Στήλη14669"/>
    <tableColumn id="14691" name="Στήλη14670"/>
    <tableColumn id="14692" name="Στήλη14671"/>
    <tableColumn id="14693" name="Στήλη14672"/>
    <tableColumn id="14694" name="Στήλη14673"/>
    <tableColumn id="14695" name="Στήλη14674"/>
    <tableColumn id="14696" name="Στήλη14675"/>
    <tableColumn id="14697" name="Στήλη14676"/>
    <tableColumn id="14698" name="Στήλη14677"/>
    <tableColumn id="14699" name="Στήλη14678"/>
    <tableColumn id="14700" name="Στήλη14679"/>
    <tableColumn id="14701" name="Στήλη14680"/>
    <tableColumn id="14702" name="Στήλη14681"/>
    <tableColumn id="14703" name="Στήλη14682"/>
    <tableColumn id="14704" name="Στήλη14683"/>
    <tableColumn id="14705" name="Στήλη14684"/>
    <tableColumn id="14706" name="Στήλη14685"/>
    <tableColumn id="14707" name="Στήλη14686"/>
    <tableColumn id="14708" name="Στήλη14687"/>
    <tableColumn id="14709" name="Στήλη14688"/>
    <tableColumn id="14710" name="Στήλη14689"/>
    <tableColumn id="14711" name="Στήλη14690"/>
    <tableColumn id="14712" name="Στήλη14691"/>
    <tableColumn id="14713" name="Στήλη14692"/>
    <tableColumn id="14714" name="Στήλη14693"/>
    <tableColumn id="14715" name="Στήλη14694"/>
    <tableColumn id="14716" name="Στήλη14695"/>
    <tableColumn id="14717" name="Στήλη14696"/>
    <tableColumn id="14718" name="Στήλη14697"/>
    <tableColumn id="14719" name="Στήλη14698"/>
    <tableColumn id="14720" name="Στήλη14699"/>
    <tableColumn id="14721" name="Στήλη14700"/>
    <tableColumn id="14722" name="Στήλη14701"/>
    <tableColumn id="14723" name="Στήλη14702"/>
    <tableColumn id="14724" name="Στήλη14703"/>
    <tableColumn id="14725" name="Στήλη14704"/>
    <tableColumn id="14726" name="Στήλη14705"/>
    <tableColumn id="14727" name="Στήλη14706"/>
    <tableColumn id="14728" name="Στήλη14707"/>
    <tableColumn id="14729" name="Στήλη14708"/>
    <tableColumn id="14730" name="Στήλη14709"/>
    <tableColumn id="14731" name="Στήλη14710"/>
    <tableColumn id="14732" name="Στήλη14711"/>
    <tableColumn id="14733" name="Στήλη14712"/>
    <tableColumn id="14734" name="Στήλη14713"/>
    <tableColumn id="14735" name="Στήλη14714"/>
    <tableColumn id="14736" name="Στήλη14715"/>
    <tableColumn id="14737" name="Στήλη14716"/>
    <tableColumn id="14738" name="Στήλη14717"/>
    <tableColumn id="14739" name="Στήλη14718"/>
    <tableColumn id="14740" name="Στήλη14719"/>
    <tableColumn id="14741" name="Στήλη14720"/>
    <tableColumn id="14742" name="Στήλη14721"/>
    <tableColumn id="14743" name="Στήλη14722"/>
    <tableColumn id="14744" name="Στήλη14723"/>
    <tableColumn id="14745" name="Στήλη14724"/>
    <tableColumn id="14746" name="Στήλη14725"/>
    <tableColumn id="14747" name="Στήλη14726"/>
    <tableColumn id="14748" name="Στήλη14727"/>
    <tableColumn id="14749" name="Στήλη14728"/>
    <tableColumn id="14750" name="Στήλη14729"/>
    <tableColumn id="14751" name="Στήλη14730"/>
    <tableColumn id="14752" name="Στήλη14731"/>
    <tableColumn id="14753" name="Στήλη14732"/>
    <tableColumn id="14754" name="Στήλη14733"/>
    <tableColumn id="14755" name="Στήλη14734"/>
    <tableColumn id="14756" name="Στήλη14735"/>
    <tableColumn id="14757" name="Στήλη14736"/>
    <tableColumn id="14758" name="Στήλη14737"/>
    <tableColumn id="14759" name="Στήλη14738"/>
    <tableColumn id="14760" name="Στήλη14739"/>
    <tableColumn id="14761" name="Στήλη14740"/>
    <tableColumn id="14762" name="Στήλη14741"/>
    <tableColumn id="14763" name="Στήλη14742"/>
    <tableColumn id="14764" name="Στήλη14743"/>
    <tableColumn id="14765" name="Στήλη14744"/>
    <tableColumn id="14766" name="Στήλη14745"/>
    <tableColumn id="14767" name="Στήλη14746"/>
    <tableColumn id="14768" name="Στήλη14747"/>
    <tableColumn id="14769" name="Στήλη14748"/>
    <tableColumn id="14770" name="Στήλη14749"/>
    <tableColumn id="14771" name="Στήλη14750"/>
    <tableColumn id="14772" name="Στήλη14751"/>
    <tableColumn id="14773" name="Στήλη14752"/>
    <tableColumn id="14774" name="Στήλη14753"/>
    <tableColumn id="14775" name="Στήλη14754"/>
    <tableColumn id="14776" name="Στήλη14755"/>
    <tableColumn id="14777" name="Στήλη14756"/>
    <tableColumn id="14778" name="Στήλη14757"/>
    <tableColumn id="14779" name="Στήλη14758"/>
    <tableColumn id="14780" name="Στήλη14759"/>
    <tableColumn id="14781" name="Στήλη14760"/>
    <tableColumn id="14782" name="Στήλη14761"/>
    <tableColumn id="14783" name="Στήλη14762"/>
    <tableColumn id="14784" name="Στήλη14763"/>
    <tableColumn id="14785" name="Στήλη14764"/>
    <tableColumn id="14786" name="Στήλη14765"/>
    <tableColumn id="14787" name="Στήλη14766"/>
    <tableColumn id="14788" name="Στήλη14767"/>
    <tableColumn id="14789" name="Στήλη14768"/>
    <tableColumn id="14790" name="Στήλη14769"/>
    <tableColumn id="14791" name="Στήλη14770"/>
    <tableColumn id="14792" name="Στήλη14771"/>
    <tableColumn id="14793" name="Στήλη14772"/>
    <tableColumn id="14794" name="Στήλη14773"/>
    <tableColumn id="14795" name="Στήλη14774"/>
    <tableColumn id="14796" name="Στήλη14775"/>
    <tableColumn id="14797" name="Στήλη14776"/>
    <tableColumn id="14798" name="Στήλη14777"/>
    <tableColumn id="14799" name="Στήλη14778"/>
    <tableColumn id="14800" name="Στήλη14779"/>
    <tableColumn id="14801" name="Στήλη14780"/>
    <tableColumn id="14802" name="Στήλη14781"/>
    <tableColumn id="14803" name="Στήλη14782"/>
    <tableColumn id="14804" name="Στήλη14783"/>
    <tableColumn id="14805" name="Στήλη14784"/>
    <tableColumn id="14806" name="Στήλη14785"/>
    <tableColumn id="14807" name="Στήλη14786"/>
    <tableColumn id="14808" name="Στήλη14787"/>
    <tableColumn id="14809" name="Στήλη14788"/>
    <tableColumn id="14810" name="Στήλη14789"/>
    <tableColumn id="14811" name="Στήλη14790"/>
    <tableColumn id="14812" name="Στήλη14791"/>
    <tableColumn id="14813" name="Στήλη14792"/>
    <tableColumn id="14814" name="Στήλη14793"/>
    <tableColumn id="14815" name="Στήλη14794"/>
    <tableColumn id="14816" name="Στήλη14795"/>
    <tableColumn id="14817" name="Στήλη14796"/>
    <tableColumn id="14818" name="Στήλη14797"/>
    <tableColumn id="14819" name="Στήλη14798"/>
    <tableColumn id="14820" name="Στήλη14799"/>
    <tableColumn id="14821" name="Στήλη14800"/>
    <tableColumn id="14822" name="Στήλη14801"/>
    <tableColumn id="14823" name="Στήλη14802"/>
    <tableColumn id="14824" name="Στήλη14803"/>
    <tableColumn id="14825" name="Στήλη14804"/>
    <tableColumn id="14826" name="Στήλη14805"/>
    <tableColumn id="14827" name="Στήλη14806"/>
    <tableColumn id="14828" name="Στήλη14807"/>
    <tableColumn id="14829" name="Στήλη14808"/>
    <tableColumn id="14830" name="Στήλη14809"/>
    <tableColumn id="14831" name="Στήλη14810"/>
    <tableColumn id="14832" name="Στήλη14811"/>
    <tableColumn id="14833" name="Στήλη14812"/>
    <tableColumn id="14834" name="Στήλη14813"/>
    <tableColumn id="14835" name="Στήλη14814"/>
    <tableColumn id="14836" name="Στήλη14815"/>
    <tableColumn id="14837" name="Στήλη14816"/>
    <tableColumn id="14838" name="Στήλη14817"/>
    <tableColumn id="14839" name="Στήλη14818"/>
    <tableColumn id="14840" name="Στήλη14819"/>
    <tableColumn id="14841" name="Στήλη14820"/>
    <tableColumn id="14842" name="Στήλη14821"/>
    <tableColumn id="14843" name="Στήλη14822"/>
    <tableColumn id="14844" name="Στήλη14823"/>
    <tableColumn id="14845" name="Στήλη14824"/>
    <tableColumn id="14846" name="Στήλη14825"/>
    <tableColumn id="14847" name="Στήλη14826"/>
    <tableColumn id="14848" name="Στήλη14827"/>
    <tableColumn id="14849" name="Στήλη14828"/>
    <tableColumn id="14850" name="Στήλη14829"/>
    <tableColumn id="14851" name="Στήλη14830"/>
    <tableColumn id="14852" name="Στήλη14831"/>
    <tableColumn id="14853" name="Στήλη14832"/>
    <tableColumn id="14854" name="Στήλη14833"/>
    <tableColumn id="14855" name="Στήλη14834"/>
    <tableColumn id="14856" name="Στήλη14835"/>
    <tableColumn id="14857" name="Στήλη14836"/>
    <tableColumn id="14858" name="Στήλη14837"/>
    <tableColumn id="14859" name="Στήλη14838"/>
    <tableColumn id="14860" name="Στήλη14839"/>
    <tableColumn id="14861" name="Στήλη14840"/>
    <tableColumn id="14862" name="Στήλη14841"/>
    <tableColumn id="14863" name="Στήλη14842"/>
    <tableColumn id="14864" name="Στήλη14843"/>
    <tableColumn id="14865" name="Στήλη14844"/>
    <tableColumn id="14866" name="Στήλη14845"/>
    <tableColumn id="14867" name="Στήλη14846"/>
    <tableColumn id="14868" name="Στήλη14847"/>
    <tableColumn id="14869" name="Στήλη14848"/>
    <tableColumn id="14870" name="Στήλη14849"/>
    <tableColumn id="14871" name="Στήλη14850"/>
    <tableColumn id="14872" name="Στήλη14851"/>
    <tableColumn id="14873" name="Στήλη14852"/>
    <tableColumn id="14874" name="Στήλη14853"/>
    <tableColumn id="14875" name="Στήλη14854"/>
    <tableColumn id="14876" name="Στήλη14855"/>
    <tableColumn id="14877" name="Στήλη14856"/>
    <tableColumn id="14878" name="Στήλη14857"/>
    <tableColumn id="14879" name="Στήλη14858"/>
    <tableColumn id="14880" name="Στήλη14859"/>
    <tableColumn id="14881" name="Στήλη14860"/>
    <tableColumn id="14882" name="Στήλη14861"/>
    <tableColumn id="14883" name="Στήλη14862"/>
    <tableColumn id="14884" name="Στήλη14863"/>
    <tableColumn id="14885" name="Στήλη14864"/>
    <tableColumn id="14886" name="Στήλη14865"/>
    <tableColumn id="14887" name="Στήλη14866"/>
    <tableColumn id="14888" name="Στήλη14867"/>
    <tableColumn id="14889" name="Στήλη14868"/>
    <tableColumn id="14890" name="Στήλη14869"/>
    <tableColumn id="14891" name="Στήλη14870"/>
    <tableColumn id="14892" name="Στήλη14871"/>
    <tableColumn id="14893" name="Στήλη14872"/>
    <tableColumn id="14894" name="Στήλη14873"/>
    <tableColumn id="14895" name="Στήλη14874"/>
    <tableColumn id="14896" name="Στήλη14875"/>
    <tableColumn id="14897" name="Στήλη14876"/>
    <tableColumn id="14898" name="Στήλη14877"/>
    <tableColumn id="14899" name="Στήλη14878"/>
    <tableColumn id="14900" name="Στήλη14879"/>
    <tableColumn id="14901" name="Στήλη14880"/>
    <tableColumn id="14902" name="Στήλη14881"/>
    <tableColumn id="14903" name="Στήλη14882"/>
    <tableColumn id="14904" name="Στήλη14883"/>
    <tableColumn id="14905" name="Στήλη14884"/>
    <tableColumn id="14906" name="Στήλη14885"/>
    <tableColumn id="14907" name="Στήλη14886"/>
    <tableColumn id="14908" name="Στήλη14887"/>
    <tableColumn id="14909" name="Στήλη14888"/>
    <tableColumn id="14910" name="Στήλη14889"/>
    <tableColumn id="14911" name="Στήλη14890"/>
    <tableColumn id="14912" name="Στήλη14891"/>
    <tableColumn id="14913" name="Στήλη14892"/>
    <tableColumn id="14914" name="Στήλη14893"/>
    <tableColumn id="14915" name="Στήλη14894"/>
    <tableColumn id="14916" name="Στήλη14895"/>
    <tableColumn id="14917" name="Στήλη14896"/>
    <tableColumn id="14918" name="Στήλη14897"/>
    <tableColumn id="14919" name="Στήλη14898"/>
    <tableColumn id="14920" name="Στήλη14899"/>
    <tableColumn id="14921" name="Στήλη14900"/>
    <tableColumn id="14922" name="Στήλη14901"/>
    <tableColumn id="14923" name="Στήλη14902"/>
    <tableColumn id="14924" name="Στήλη14903"/>
    <tableColumn id="14925" name="Στήλη14904"/>
    <tableColumn id="14926" name="Στήλη14905"/>
    <tableColumn id="14927" name="Στήλη14906"/>
    <tableColumn id="14928" name="Στήλη14907"/>
    <tableColumn id="14929" name="Στήλη14908"/>
    <tableColumn id="14930" name="Στήλη14909"/>
    <tableColumn id="14931" name="Στήλη14910"/>
    <tableColumn id="14932" name="Στήλη14911"/>
    <tableColumn id="14933" name="Στήλη14912"/>
    <tableColumn id="14934" name="Στήλη14913"/>
    <tableColumn id="14935" name="Στήλη14914"/>
    <tableColumn id="14936" name="Στήλη14915"/>
    <tableColumn id="14937" name="Στήλη14916"/>
    <tableColumn id="14938" name="Στήλη14917"/>
    <tableColumn id="14939" name="Στήλη14918"/>
    <tableColumn id="14940" name="Στήλη14919"/>
    <tableColumn id="14941" name="Στήλη14920"/>
    <tableColumn id="14942" name="Στήλη14921"/>
    <tableColumn id="14943" name="Στήλη14922"/>
    <tableColumn id="14944" name="Στήλη14923"/>
    <tableColumn id="14945" name="Στήλη14924"/>
    <tableColumn id="14946" name="Στήλη14925"/>
    <tableColumn id="14947" name="Στήλη14926"/>
    <tableColumn id="14948" name="Στήλη14927"/>
    <tableColumn id="14949" name="Στήλη14928"/>
    <tableColumn id="14950" name="Στήλη14929"/>
    <tableColumn id="14951" name="Στήλη14930"/>
    <tableColumn id="14952" name="Στήλη14931"/>
    <tableColumn id="14953" name="Στήλη14932"/>
    <tableColumn id="14954" name="Στήλη14933"/>
    <tableColumn id="14955" name="Στήλη14934"/>
    <tableColumn id="14956" name="Στήλη14935"/>
    <tableColumn id="14957" name="Στήλη14936"/>
    <tableColumn id="14958" name="Στήλη14937"/>
    <tableColumn id="14959" name="Στήλη14938"/>
    <tableColumn id="14960" name="Στήλη14939"/>
    <tableColumn id="14961" name="Στήλη14940"/>
    <tableColumn id="14962" name="Στήλη14941"/>
    <tableColumn id="14963" name="Στήλη14942"/>
    <tableColumn id="14964" name="Στήλη14943"/>
    <tableColumn id="14965" name="Στήλη14944"/>
    <tableColumn id="14966" name="Στήλη14945"/>
    <tableColumn id="14967" name="Στήλη14946"/>
    <tableColumn id="14968" name="Στήλη14947"/>
    <tableColumn id="14969" name="Στήλη14948"/>
    <tableColumn id="14970" name="Στήλη14949"/>
    <tableColumn id="14971" name="Στήλη14950"/>
    <tableColumn id="14972" name="Στήλη14951"/>
    <tableColumn id="14973" name="Στήλη14952"/>
    <tableColumn id="14974" name="Στήλη14953"/>
    <tableColumn id="14975" name="Στήλη14954"/>
    <tableColumn id="14976" name="Στήλη14955"/>
    <tableColumn id="14977" name="Στήλη14956"/>
    <tableColumn id="14978" name="Στήλη14957"/>
    <tableColumn id="14979" name="Στήλη14958"/>
    <tableColumn id="14980" name="Στήλη14959"/>
    <tableColumn id="14981" name="Στήλη14960"/>
    <tableColumn id="14982" name="Στήλη14961"/>
    <tableColumn id="14983" name="Στήλη14962"/>
    <tableColumn id="14984" name="Στήλη14963"/>
    <tableColumn id="14985" name="Στήλη14964"/>
    <tableColumn id="14986" name="Στήλη14965"/>
    <tableColumn id="14987" name="Στήλη14966"/>
    <tableColumn id="14988" name="Στήλη14967"/>
    <tableColumn id="14989" name="Στήλη14968"/>
    <tableColumn id="14990" name="Στήλη14969"/>
    <tableColumn id="14991" name="Στήλη14970"/>
    <tableColumn id="14992" name="Στήλη14971"/>
    <tableColumn id="14993" name="Στήλη14972"/>
    <tableColumn id="14994" name="Στήλη14973"/>
    <tableColumn id="14995" name="Στήλη14974"/>
    <tableColumn id="14996" name="Στήλη14975"/>
    <tableColumn id="14997" name="Στήλη14976"/>
    <tableColumn id="14998" name="Στήλη14977"/>
    <tableColumn id="14999" name="Στήλη14978"/>
    <tableColumn id="15000" name="Στήλη14979"/>
    <tableColumn id="15001" name="Στήλη14980"/>
    <tableColumn id="15002" name="Στήλη14981"/>
    <tableColumn id="15003" name="Στήλη14982"/>
    <tableColumn id="15004" name="Στήλη14983"/>
    <tableColumn id="15005" name="Στήλη14984"/>
    <tableColumn id="15006" name="Στήλη14985"/>
    <tableColumn id="15007" name="Στήλη14986"/>
    <tableColumn id="15008" name="Στήλη14987"/>
    <tableColumn id="15009" name="Στήλη14988"/>
    <tableColumn id="15010" name="Στήλη14989"/>
    <tableColumn id="15011" name="Στήλη14990"/>
    <tableColumn id="15012" name="Στήλη14991"/>
    <tableColumn id="15013" name="Στήλη14992"/>
    <tableColumn id="15014" name="Στήλη14993"/>
    <tableColumn id="15015" name="Στήλη14994"/>
    <tableColumn id="15016" name="Στήλη14995"/>
    <tableColumn id="15017" name="Στήλη14996"/>
    <tableColumn id="15018" name="Στήλη14997"/>
    <tableColumn id="15019" name="Στήλη14998"/>
    <tableColumn id="15020" name="Στήλη14999"/>
    <tableColumn id="15021" name="Στήλη15000"/>
    <tableColumn id="15022" name="Στήλη15001"/>
    <tableColumn id="15023" name="Στήλη15002"/>
    <tableColumn id="15024" name="Στήλη15003"/>
    <tableColumn id="15025" name="Στήλη15004"/>
    <tableColumn id="15026" name="Στήλη15005"/>
    <tableColumn id="15027" name="Στήλη15006"/>
    <tableColumn id="15028" name="Στήλη15007"/>
    <tableColumn id="15029" name="Στήλη15008"/>
    <tableColumn id="15030" name="Στήλη15009"/>
    <tableColumn id="15031" name="Στήλη15010"/>
    <tableColumn id="15032" name="Στήλη15011"/>
    <tableColumn id="15033" name="Στήλη15012"/>
    <tableColumn id="15034" name="Στήλη15013"/>
    <tableColumn id="15035" name="Στήλη15014"/>
    <tableColumn id="15036" name="Στήλη15015"/>
    <tableColumn id="15037" name="Στήλη15016"/>
    <tableColumn id="15038" name="Στήλη15017"/>
    <tableColumn id="15039" name="Στήλη15018"/>
    <tableColumn id="15040" name="Στήλη15019"/>
    <tableColumn id="15041" name="Στήλη15020"/>
    <tableColumn id="15042" name="Στήλη15021"/>
    <tableColumn id="15043" name="Στήλη15022"/>
    <tableColumn id="15044" name="Στήλη15023"/>
    <tableColumn id="15045" name="Στήλη15024"/>
    <tableColumn id="15046" name="Στήλη15025"/>
    <tableColumn id="15047" name="Στήλη15026"/>
    <tableColumn id="15048" name="Στήλη15027"/>
    <tableColumn id="15049" name="Στήλη15028"/>
    <tableColumn id="15050" name="Στήλη15029"/>
    <tableColumn id="15051" name="Στήλη15030"/>
    <tableColumn id="15052" name="Στήλη15031"/>
    <tableColumn id="15053" name="Στήλη15032"/>
    <tableColumn id="15054" name="Στήλη15033"/>
    <tableColumn id="15055" name="Στήλη15034"/>
    <tableColumn id="15056" name="Στήλη15035"/>
    <tableColumn id="15057" name="Στήλη15036"/>
    <tableColumn id="15058" name="Στήλη15037"/>
    <tableColumn id="15059" name="Στήλη15038"/>
    <tableColumn id="15060" name="Στήλη15039"/>
    <tableColumn id="15061" name="Στήλη15040"/>
    <tableColumn id="15062" name="Στήλη15041"/>
    <tableColumn id="15063" name="Στήλη15042"/>
    <tableColumn id="15064" name="Στήλη15043"/>
    <tableColumn id="15065" name="Στήλη15044"/>
    <tableColumn id="15066" name="Στήλη15045"/>
    <tableColumn id="15067" name="Στήλη15046"/>
    <tableColumn id="15068" name="Στήλη15047"/>
    <tableColumn id="15069" name="Στήλη15048"/>
    <tableColumn id="15070" name="Στήλη15049"/>
    <tableColumn id="15071" name="Στήλη15050"/>
    <tableColumn id="15072" name="Στήλη15051"/>
    <tableColumn id="15073" name="Στήλη15052"/>
    <tableColumn id="15074" name="Στήλη15053"/>
    <tableColumn id="15075" name="Στήλη15054"/>
    <tableColumn id="15076" name="Στήλη15055"/>
    <tableColumn id="15077" name="Στήλη15056"/>
    <tableColumn id="15078" name="Στήλη15057"/>
    <tableColumn id="15079" name="Στήλη15058"/>
    <tableColumn id="15080" name="Στήλη15059"/>
    <tableColumn id="15081" name="Στήλη15060"/>
    <tableColumn id="15082" name="Στήλη15061"/>
    <tableColumn id="15083" name="Στήλη15062"/>
    <tableColumn id="15084" name="Στήλη15063"/>
    <tableColumn id="15085" name="Στήλη15064"/>
    <tableColumn id="15086" name="Στήλη15065"/>
    <tableColumn id="15087" name="Στήλη15066"/>
    <tableColumn id="15088" name="Στήλη15067"/>
    <tableColumn id="15089" name="Στήλη15068"/>
    <tableColumn id="15090" name="Στήλη15069"/>
    <tableColumn id="15091" name="Στήλη15070"/>
    <tableColumn id="15092" name="Στήλη15071"/>
    <tableColumn id="15093" name="Στήλη15072"/>
    <tableColumn id="15094" name="Στήλη15073"/>
    <tableColumn id="15095" name="Στήλη15074"/>
    <tableColumn id="15096" name="Στήλη15075"/>
    <tableColumn id="15097" name="Στήλη15076"/>
    <tableColumn id="15098" name="Στήλη15077"/>
    <tableColumn id="15099" name="Στήλη15078"/>
    <tableColumn id="15100" name="Στήλη15079"/>
    <tableColumn id="15101" name="Στήλη15080"/>
    <tableColumn id="15102" name="Στήλη15081"/>
    <tableColumn id="15103" name="Στήλη15082"/>
    <tableColumn id="15104" name="Στήλη15083"/>
    <tableColumn id="15105" name="Στήλη15084"/>
    <tableColumn id="15106" name="Στήλη15085"/>
    <tableColumn id="15107" name="Στήλη15086"/>
    <tableColumn id="15108" name="Στήλη15087"/>
    <tableColumn id="15109" name="Στήλη15088"/>
    <tableColumn id="15110" name="Στήλη15089"/>
    <tableColumn id="15111" name="Στήλη15090"/>
    <tableColumn id="15112" name="Στήλη15091"/>
    <tableColumn id="15113" name="Στήλη15092"/>
    <tableColumn id="15114" name="Στήλη15093"/>
    <tableColumn id="15115" name="Στήλη15094"/>
    <tableColumn id="15116" name="Στήλη15095"/>
    <tableColumn id="15117" name="Στήλη15096"/>
    <tableColumn id="15118" name="Στήλη15097"/>
    <tableColumn id="15119" name="Στήλη15098"/>
    <tableColumn id="15120" name="Στήλη15099"/>
    <tableColumn id="15121" name="Στήλη15100"/>
    <tableColumn id="15122" name="Στήλη15101"/>
    <tableColumn id="15123" name="Στήλη15102"/>
    <tableColumn id="15124" name="Στήλη15103"/>
    <tableColumn id="15125" name="Στήλη15104"/>
    <tableColumn id="15126" name="Στήλη15105"/>
    <tableColumn id="15127" name="Στήλη15106"/>
    <tableColumn id="15128" name="Στήλη15107"/>
    <tableColumn id="15129" name="Στήλη15108"/>
    <tableColumn id="15130" name="Στήλη15109"/>
    <tableColumn id="15131" name="Στήλη15110"/>
    <tableColumn id="15132" name="Στήλη15111"/>
    <tableColumn id="15133" name="Στήλη15112"/>
    <tableColumn id="15134" name="Στήλη15113"/>
    <tableColumn id="15135" name="Στήλη15114"/>
    <tableColumn id="15136" name="Στήλη15115"/>
    <tableColumn id="15137" name="Στήλη15116"/>
    <tableColumn id="15138" name="Στήλη15117"/>
    <tableColumn id="15139" name="Στήλη15118"/>
    <tableColumn id="15140" name="Στήλη15119"/>
    <tableColumn id="15141" name="Στήλη15120"/>
    <tableColumn id="15142" name="Στήλη15121"/>
    <tableColumn id="15143" name="Στήλη15122"/>
    <tableColumn id="15144" name="Στήλη15123"/>
    <tableColumn id="15145" name="Στήλη15124"/>
    <tableColumn id="15146" name="Στήλη15125"/>
    <tableColumn id="15147" name="Στήλη15126"/>
    <tableColumn id="15148" name="Στήλη15127"/>
    <tableColumn id="15149" name="Στήλη15128"/>
    <tableColumn id="15150" name="Στήλη15129"/>
    <tableColumn id="15151" name="Στήλη15130"/>
    <tableColumn id="15152" name="Στήλη15131"/>
    <tableColumn id="15153" name="Στήλη15132"/>
    <tableColumn id="15154" name="Στήλη15133"/>
    <tableColumn id="15155" name="Στήλη15134"/>
    <tableColumn id="15156" name="Στήλη15135"/>
    <tableColumn id="15157" name="Στήλη15136"/>
    <tableColumn id="15158" name="Στήλη15137"/>
    <tableColumn id="15159" name="Στήλη15138"/>
    <tableColumn id="15160" name="Στήλη15139"/>
    <tableColumn id="15161" name="Στήλη15140"/>
    <tableColumn id="15162" name="Στήλη15141"/>
    <tableColumn id="15163" name="Στήλη15142"/>
    <tableColumn id="15164" name="Στήλη15143"/>
    <tableColumn id="15165" name="Στήλη15144"/>
    <tableColumn id="15166" name="Στήλη15145"/>
    <tableColumn id="15167" name="Στήλη15146"/>
    <tableColumn id="15168" name="Στήλη15147"/>
    <tableColumn id="15169" name="Στήλη15148"/>
    <tableColumn id="15170" name="Στήλη15149"/>
    <tableColumn id="15171" name="Στήλη15150"/>
    <tableColumn id="15172" name="Στήλη15151"/>
    <tableColumn id="15173" name="Στήλη15152"/>
    <tableColumn id="15174" name="Στήλη15153"/>
    <tableColumn id="15175" name="Στήλη15154"/>
    <tableColumn id="15176" name="Στήλη15155"/>
    <tableColumn id="15177" name="Στήλη15156"/>
    <tableColumn id="15178" name="Στήλη15157"/>
    <tableColumn id="15179" name="Στήλη15158"/>
    <tableColumn id="15180" name="Στήλη15159"/>
    <tableColumn id="15181" name="Στήλη15160"/>
    <tableColumn id="15182" name="Στήλη15161"/>
    <tableColumn id="15183" name="Στήλη15162"/>
    <tableColumn id="15184" name="Στήλη15163"/>
    <tableColumn id="15185" name="Στήλη15164"/>
    <tableColumn id="15186" name="Στήλη15165"/>
    <tableColumn id="15187" name="Στήλη15166"/>
    <tableColumn id="15188" name="Στήλη15167"/>
    <tableColumn id="15189" name="Στήλη15168"/>
    <tableColumn id="15190" name="Στήλη15169"/>
    <tableColumn id="15191" name="Στήλη15170"/>
    <tableColumn id="15192" name="Στήλη15171"/>
    <tableColumn id="15193" name="Στήλη15172"/>
    <tableColumn id="15194" name="Στήλη15173"/>
    <tableColumn id="15195" name="Στήλη15174"/>
    <tableColumn id="15196" name="Στήλη15175"/>
    <tableColumn id="15197" name="Στήλη15176"/>
    <tableColumn id="15198" name="Στήλη15177"/>
    <tableColumn id="15199" name="Στήλη15178"/>
    <tableColumn id="15200" name="Στήλη15179"/>
    <tableColumn id="15201" name="Στήλη15180"/>
    <tableColumn id="15202" name="Στήλη15181"/>
    <tableColumn id="15203" name="Στήλη15182"/>
    <tableColumn id="15204" name="Στήλη15183"/>
    <tableColumn id="15205" name="Στήλη15184"/>
    <tableColumn id="15206" name="Στήλη15185"/>
    <tableColumn id="15207" name="Στήλη15186"/>
    <tableColumn id="15208" name="Στήλη15187"/>
    <tableColumn id="15209" name="Στήλη15188"/>
    <tableColumn id="15210" name="Στήλη15189"/>
    <tableColumn id="15211" name="Στήλη15190"/>
    <tableColumn id="15212" name="Στήλη15191"/>
    <tableColumn id="15213" name="Στήλη15192"/>
    <tableColumn id="15214" name="Στήλη15193"/>
    <tableColumn id="15215" name="Στήλη15194"/>
    <tableColumn id="15216" name="Στήλη15195"/>
    <tableColumn id="15217" name="Στήλη15196"/>
    <tableColumn id="15218" name="Στήλη15197"/>
    <tableColumn id="15219" name="Στήλη15198"/>
    <tableColumn id="15220" name="Στήλη15199"/>
    <tableColumn id="15221" name="Στήλη15200"/>
    <tableColumn id="15222" name="Στήλη15201"/>
    <tableColumn id="15223" name="Στήλη15202"/>
    <tableColumn id="15224" name="Στήλη15203"/>
    <tableColumn id="15225" name="Στήλη15204"/>
    <tableColumn id="15226" name="Στήλη15205"/>
    <tableColumn id="15227" name="Στήλη15206"/>
    <tableColumn id="15228" name="Στήλη15207"/>
    <tableColumn id="15229" name="Στήλη15208"/>
    <tableColumn id="15230" name="Στήλη15209"/>
    <tableColumn id="15231" name="Στήλη15210"/>
    <tableColumn id="15232" name="Στήλη15211"/>
    <tableColumn id="15233" name="Στήλη15212"/>
    <tableColumn id="15234" name="Στήλη15213"/>
    <tableColumn id="15235" name="Στήλη15214"/>
    <tableColumn id="15236" name="Στήλη15215"/>
    <tableColumn id="15237" name="Στήλη15216"/>
    <tableColumn id="15238" name="Στήλη15217"/>
    <tableColumn id="15239" name="Στήλη15218"/>
    <tableColumn id="15240" name="Στήλη15219"/>
    <tableColumn id="15241" name="Στήλη15220"/>
    <tableColumn id="15242" name="Στήλη15221"/>
    <tableColumn id="15243" name="Στήλη15222"/>
    <tableColumn id="15244" name="Στήλη15223"/>
    <tableColumn id="15245" name="Στήλη15224"/>
    <tableColumn id="15246" name="Στήλη15225"/>
    <tableColumn id="15247" name="Στήλη15226"/>
    <tableColumn id="15248" name="Στήλη15227"/>
    <tableColumn id="15249" name="Στήλη15228"/>
    <tableColumn id="15250" name="Στήλη15229"/>
    <tableColumn id="15251" name="Στήλη15230"/>
    <tableColumn id="15252" name="Στήλη15231"/>
    <tableColumn id="15253" name="Στήλη15232"/>
    <tableColumn id="15254" name="Στήλη15233"/>
    <tableColumn id="15255" name="Στήλη15234"/>
    <tableColumn id="15256" name="Στήλη15235"/>
    <tableColumn id="15257" name="Στήλη15236"/>
    <tableColumn id="15258" name="Στήλη15237"/>
    <tableColumn id="15259" name="Στήλη15238"/>
    <tableColumn id="15260" name="Στήλη15239"/>
    <tableColumn id="15261" name="Στήλη15240"/>
    <tableColumn id="15262" name="Στήλη15241"/>
    <tableColumn id="15263" name="Στήλη15242"/>
    <tableColumn id="15264" name="Στήλη15243"/>
    <tableColumn id="15265" name="Στήλη15244"/>
    <tableColumn id="15266" name="Στήλη15245"/>
    <tableColumn id="15267" name="Στήλη15246"/>
    <tableColumn id="15268" name="Στήλη15247"/>
    <tableColumn id="15269" name="Στήλη15248"/>
    <tableColumn id="15270" name="Στήλη15249"/>
    <tableColumn id="15271" name="Στήλη15250"/>
    <tableColumn id="15272" name="Στήλη15251"/>
    <tableColumn id="15273" name="Στήλη15252"/>
    <tableColumn id="15274" name="Στήλη15253"/>
    <tableColumn id="15275" name="Στήλη15254"/>
    <tableColumn id="15276" name="Στήλη15255"/>
    <tableColumn id="15277" name="Στήλη15256"/>
    <tableColumn id="15278" name="Στήλη15257"/>
    <tableColumn id="15279" name="Στήλη15258"/>
    <tableColumn id="15280" name="Στήλη15259"/>
    <tableColumn id="15281" name="Στήλη15260"/>
    <tableColumn id="15282" name="Στήλη15261"/>
    <tableColumn id="15283" name="Στήλη15262"/>
    <tableColumn id="15284" name="Στήλη15263"/>
    <tableColumn id="15285" name="Στήλη15264"/>
    <tableColumn id="15286" name="Στήλη15265"/>
    <tableColumn id="15287" name="Στήλη15266"/>
    <tableColumn id="15288" name="Στήλη15267"/>
    <tableColumn id="15289" name="Στήλη15268"/>
    <tableColumn id="15290" name="Στήλη15269"/>
    <tableColumn id="15291" name="Στήλη15270"/>
    <tableColumn id="15292" name="Στήλη15271"/>
    <tableColumn id="15293" name="Στήλη15272"/>
    <tableColumn id="15294" name="Στήλη15273"/>
    <tableColumn id="15295" name="Στήλη15274"/>
    <tableColumn id="15296" name="Στήλη15275"/>
    <tableColumn id="15297" name="Στήλη15276"/>
    <tableColumn id="15298" name="Στήλη15277"/>
    <tableColumn id="15299" name="Στήλη15278"/>
    <tableColumn id="15300" name="Στήλη15279"/>
    <tableColumn id="15301" name="Στήλη15280"/>
    <tableColumn id="15302" name="Στήλη15281"/>
    <tableColumn id="15303" name="Στήλη15282"/>
    <tableColumn id="15304" name="Στήλη15283"/>
    <tableColumn id="15305" name="Στήλη15284"/>
    <tableColumn id="15306" name="Στήλη15285"/>
    <tableColumn id="15307" name="Στήλη15286"/>
    <tableColumn id="15308" name="Στήλη15287"/>
    <tableColumn id="15309" name="Στήλη15288"/>
    <tableColumn id="15310" name="Στήλη15289"/>
    <tableColumn id="15311" name="Στήλη15290"/>
    <tableColumn id="15312" name="Στήλη15291"/>
    <tableColumn id="15313" name="Στήλη15292"/>
    <tableColumn id="15314" name="Στήλη15293"/>
    <tableColumn id="15315" name="Στήλη15294"/>
    <tableColumn id="15316" name="Στήλη15295"/>
    <tableColumn id="15317" name="Στήλη15296"/>
    <tableColumn id="15318" name="Στήλη15297"/>
    <tableColumn id="15319" name="Στήλη15298"/>
    <tableColumn id="15320" name="Στήλη15299"/>
    <tableColumn id="15321" name="Στήλη15300"/>
    <tableColumn id="15322" name="Στήλη15301"/>
    <tableColumn id="15323" name="Στήλη15302"/>
    <tableColumn id="15324" name="Στήλη15303"/>
    <tableColumn id="15325" name="Στήλη15304"/>
    <tableColumn id="15326" name="Στήλη15305"/>
    <tableColumn id="15327" name="Στήλη15306"/>
    <tableColumn id="15328" name="Στήλη15307"/>
    <tableColumn id="15329" name="Στήλη15308"/>
    <tableColumn id="15330" name="Στήλη15309"/>
    <tableColumn id="15331" name="Στήλη15310"/>
    <tableColumn id="15332" name="Στήλη15311"/>
    <tableColumn id="15333" name="Στήλη15312"/>
    <tableColumn id="15334" name="Στήλη15313"/>
    <tableColumn id="15335" name="Στήλη15314"/>
    <tableColumn id="15336" name="Στήλη15315"/>
    <tableColumn id="15337" name="Στήλη15316"/>
    <tableColumn id="15338" name="Στήλη15317"/>
    <tableColumn id="15339" name="Στήλη15318"/>
    <tableColumn id="15340" name="Στήλη15319"/>
    <tableColumn id="15341" name="Στήλη15320"/>
    <tableColumn id="15342" name="Στήλη15321"/>
    <tableColumn id="15343" name="Στήλη15322"/>
    <tableColumn id="15344" name="Στήλη15323"/>
    <tableColumn id="15345" name="Στήλη15324"/>
    <tableColumn id="15346" name="Στήλη15325"/>
    <tableColumn id="15347" name="Στήλη15326"/>
    <tableColumn id="15348" name="Στήλη15327"/>
    <tableColumn id="15349" name="Στήλη15328"/>
    <tableColumn id="15350" name="Στήλη15329"/>
    <tableColumn id="15351" name="Στήλη15330"/>
    <tableColumn id="15352" name="Στήλη15331"/>
    <tableColumn id="15353" name="Στήλη15332"/>
    <tableColumn id="15354" name="Στήλη15333"/>
    <tableColumn id="15355" name="Στήλη15334"/>
    <tableColumn id="15356" name="Στήλη15335"/>
    <tableColumn id="15357" name="Στήλη15336"/>
    <tableColumn id="15358" name="Στήλη15337"/>
    <tableColumn id="15359" name="Στήλη15338"/>
    <tableColumn id="15360" name="Στήλη15339"/>
    <tableColumn id="15361" name="Στήλη15340"/>
    <tableColumn id="15362" name="Στήλη15341"/>
    <tableColumn id="15363" name="Στήλη15342"/>
    <tableColumn id="15364" name="Στήλη15343"/>
    <tableColumn id="15365" name="Στήλη15344"/>
    <tableColumn id="15366" name="Στήλη15345"/>
    <tableColumn id="15367" name="Στήλη15346"/>
    <tableColumn id="15368" name="Στήλη15347"/>
    <tableColumn id="15369" name="Στήλη15348"/>
    <tableColumn id="15370" name="Στήλη15349"/>
    <tableColumn id="15371" name="Στήλη15350"/>
    <tableColumn id="15372" name="Στήλη15351"/>
    <tableColumn id="15373" name="Στήλη15352"/>
    <tableColumn id="15374" name="Στήλη15353"/>
    <tableColumn id="15375" name="Στήλη15354"/>
    <tableColumn id="15376" name="Στήλη15355"/>
    <tableColumn id="15377" name="Στήλη15356"/>
    <tableColumn id="15378" name="Στήλη15357"/>
    <tableColumn id="15379" name="Στήλη15358"/>
    <tableColumn id="15380" name="Στήλη15359"/>
    <tableColumn id="15381" name="Στήλη15360"/>
    <tableColumn id="15382" name="Στήλη15361"/>
    <tableColumn id="15383" name="Στήλη15362"/>
    <tableColumn id="15384" name="Στήλη15363"/>
    <tableColumn id="15385" name="Στήλη15364"/>
    <tableColumn id="15386" name="Στήλη15365"/>
    <tableColumn id="15387" name="Στήλη15366"/>
    <tableColumn id="15388" name="Στήλη15367"/>
    <tableColumn id="15389" name="Στήλη15368"/>
    <tableColumn id="15390" name="Στήλη15369"/>
    <tableColumn id="15391" name="Στήλη15370"/>
    <tableColumn id="15392" name="Στήλη15371"/>
    <tableColumn id="15393" name="Στήλη15372"/>
    <tableColumn id="15394" name="Στήλη15373"/>
    <tableColumn id="15395" name="Στήλη15374"/>
    <tableColumn id="15396" name="Στήλη15375"/>
    <tableColumn id="15397" name="Στήλη15376"/>
    <tableColumn id="15398" name="Στήλη15377"/>
    <tableColumn id="15399" name="Στήλη15378"/>
    <tableColumn id="15400" name="Στήλη15379"/>
    <tableColumn id="15401" name="Στήλη15380"/>
    <tableColumn id="15402" name="Στήλη15381"/>
    <tableColumn id="15403" name="Στήλη15382"/>
    <tableColumn id="15404" name="Στήλη15383"/>
    <tableColumn id="15405" name="Στήλη15384"/>
    <tableColumn id="15406" name="Στήλη15385"/>
    <tableColumn id="15407" name="Στήλη15386"/>
    <tableColumn id="15408" name="Στήλη15387"/>
    <tableColumn id="15409" name="Στήλη15388"/>
    <tableColumn id="15410" name="Στήλη15389"/>
    <tableColumn id="15411" name="Στήλη15390"/>
    <tableColumn id="15412" name="Στήλη15391"/>
    <tableColumn id="15413" name="Στήλη15392"/>
    <tableColumn id="15414" name="Στήλη15393"/>
    <tableColumn id="15415" name="Στήλη15394"/>
    <tableColumn id="15416" name="Στήλη15395"/>
    <tableColumn id="15417" name="Στήλη15396"/>
    <tableColumn id="15418" name="Στήλη15397"/>
    <tableColumn id="15419" name="Στήλη15398"/>
    <tableColumn id="15420" name="Στήλη15399"/>
    <tableColumn id="15421" name="Στήλη15400"/>
    <tableColumn id="15422" name="Στήλη15401"/>
    <tableColumn id="15423" name="Στήλη15402"/>
    <tableColumn id="15424" name="Στήλη15403"/>
    <tableColumn id="15425" name="Στήλη15404"/>
    <tableColumn id="15426" name="Στήλη15405"/>
    <tableColumn id="15427" name="Στήλη15406"/>
    <tableColumn id="15428" name="Στήλη15407"/>
    <tableColumn id="15429" name="Στήλη15408"/>
    <tableColumn id="15430" name="Στήλη15409"/>
    <tableColumn id="15431" name="Στήλη15410"/>
    <tableColumn id="15432" name="Στήλη15411"/>
    <tableColumn id="15433" name="Στήλη15412"/>
    <tableColumn id="15434" name="Στήλη15413"/>
    <tableColumn id="15435" name="Στήλη15414"/>
    <tableColumn id="15436" name="Στήλη15415"/>
    <tableColumn id="15437" name="Στήλη15416"/>
    <tableColumn id="15438" name="Στήλη15417"/>
    <tableColumn id="15439" name="Στήλη15418"/>
    <tableColumn id="15440" name="Στήλη15419"/>
    <tableColumn id="15441" name="Στήλη15420"/>
    <tableColumn id="15442" name="Στήλη15421"/>
    <tableColumn id="15443" name="Στήλη15422"/>
    <tableColumn id="15444" name="Στήλη15423"/>
    <tableColumn id="15445" name="Στήλη15424"/>
    <tableColumn id="15446" name="Στήλη15425"/>
    <tableColumn id="15447" name="Στήλη15426"/>
    <tableColumn id="15448" name="Στήλη15427"/>
    <tableColumn id="15449" name="Στήλη15428"/>
    <tableColumn id="15450" name="Στήλη15429"/>
    <tableColumn id="15451" name="Στήλη15430"/>
    <tableColumn id="15452" name="Στήλη15431"/>
    <tableColumn id="15453" name="Στήλη15432"/>
    <tableColumn id="15454" name="Στήλη15433"/>
    <tableColumn id="15455" name="Στήλη15434"/>
    <tableColumn id="15456" name="Στήλη15435"/>
    <tableColumn id="15457" name="Στήλη15436"/>
    <tableColumn id="15458" name="Στήλη15437"/>
    <tableColumn id="15459" name="Στήλη15438"/>
    <tableColumn id="15460" name="Στήλη15439"/>
    <tableColumn id="15461" name="Στήλη15440"/>
    <tableColumn id="15462" name="Στήλη15441"/>
    <tableColumn id="15463" name="Στήλη15442"/>
    <tableColumn id="15464" name="Στήλη15443"/>
    <tableColumn id="15465" name="Στήλη15444"/>
    <tableColumn id="15466" name="Στήλη15445"/>
    <tableColumn id="15467" name="Στήλη15446"/>
    <tableColumn id="15468" name="Στήλη15447"/>
    <tableColumn id="15469" name="Στήλη15448"/>
    <tableColumn id="15470" name="Στήλη15449"/>
    <tableColumn id="15471" name="Στήλη15450"/>
    <tableColumn id="15472" name="Στήλη15451"/>
    <tableColumn id="15473" name="Στήλη15452"/>
    <tableColumn id="15474" name="Στήλη15453"/>
    <tableColumn id="15475" name="Στήλη15454"/>
    <tableColumn id="15476" name="Στήλη15455"/>
    <tableColumn id="15477" name="Στήλη15456"/>
    <tableColumn id="15478" name="Στήλη15457"/>
    <tableColumn id="15479" name="Στήλη15458"/>
    <tableColumn id="15480" name="Στήλη15459"/>
    <tableColumn id="15481" name="Στήλη15460"/>
    <tableColumn id="15482" name="Στήλη15461"/>
    <tableColumn id="15483" name="Στήλη15462"/>
    <tableColumn id="15484" name="Στήλη15463"/>
    <tableColumn id="15485" name="Στήλη15464"/>
    <tableColumn id="15486" name="Στήλη15465"/>
    <tableColumn id="15487" name="Στήλη15466"/>
    <tableColumn id="15488" name="Στήλη15467"/>
    <tableColumn id="15489" name="Στήλη15468"/>
    <tableColumn id="15490" name="Στήλη15469"/>
    <tableColumn id="15491" name="Στήλη15470"/>
    <tableColumn id="15492" name="Στήλη15471"/>
    <tableColumn id="15493" name="Στήλη15472"/>
    <tableColumn id="15494" name="Στήλη15473"/>
    <tableColumn id="15495" name="Στήλη15474"/>
    <tableColumn id="15496" name="Στήλη15475"/>
    <tableColumn id="15497" name="Στήλη15476"/>
    <tableColumn id="15498" name="Στήλη15477"/>
    <tableColumn id="15499" name="Στήλη15478"/>
    <tableColumn id="15500" name="Στήλη15479"/>
    <tableColumn id="15501" name="Στήλη15480"/>
    <tableColumn id="15502" name="Στήλη15481"/>
    <tableColumn id="15503" name="Στήλη15482"/>
    <tableColumn id="15504" name="Στήλη15483"/>
    <tableColumn id="15505" name="Στήλη15484"/>
    <tableColumn id="15506" name="Στήλη15485"/>
    <tableColumn id="15507" name="Στήλη15486"/>
    <tableColumn id="15508" name="Στήλη15487"/>
    <tableColumn id="15509" name="Στήλη15488"/>
    <tableColumn id="15510" name="Στήλη15489"/>
    <tableColumn id="15511" name="Στήλη15490"/>
    <tableColumn id="15512" name="Στήλη15491"/>
    <tableColumn id="15513" name="Στήλη15492"/>
    <tableColumn id="15514" name="Στήλη15493"/>
    <tableColumn id="15515" name="Στήλη15494"/>
    <tableColumn id="15516" name="Στήλη15495"/>
    <tableColumn id="15517" name="Στήλη15496"/>
    <tableColumn id="15518" name="Στήλη15497"/>
    <tableColumn id="15519" name="Στήλη15498"/>
    <tableColumn id="15520" name="Στήλη15499"/>
    <tableColumn id="15521" name="Στήλη15500"/>
    <tableColumn id="15522" name="Στήλη15501"/>
    <tableColumn id="15523" name="Στήλη15502"/>
    <tableColumn id="15524" name="Στήλη15503"/>
    <tableColumn id="15525" name="Στήλη15504"/>
    <tableColumn id="15526" name="Στήλη15505"/>
    <tableColumn id="15527" name="Στήλη15506"/>
    <tableColumn id="15528" name="Στήλη15507"/>
    <tableColumn id="15529" name="Στήλη15508"/>
    <tableColumn id="15530" name="Στήλη15509"/>
    <tableColumn id="15531" name="Στήλη15510"/>
    <tableColumn id="15532" name="Στήλη15511"/>
    <tableColumn id="15533" name="Στήλη15512"/>
    <tableColumn id="15534" name="Στήλη15513"/>
    <tableColumn id="15535" name="Στήλη15514"/>
    <tableColumn id="15536" name="Στήλη15515"/>
    <tableColumn id="15537" name="Στήλη15516"/>
    <tableColumn id="15538" name="Στήλη15517"/>
    <tableColumn id="15539" name="Στήλη15518"/>
    <tableColumn id="15540" name="Στήλη15519"/>
    <tableColumn id="15541" name="Στήλη15520"/>
    <tableColumn id="15542" name="Στήλη15521"/>
    <tableColumn id="15543" name="Στήλη15522"/>
    <tableColumn id="15544" name="Στήλη15523"/>
    <tableColumn id="15545" name="Στήλη15524"/>
    <tableColumn id="15546" name="Στήλη15525"/>
    <tableColumn id="15547" name="Στήλη15526"/>
    <tableColumn id="15548" name="Στήλη15527"/>
    <tableColumn id="15549" name="Στήλη15528"/>
    <tableColumn id="15550" name="Στήλη15529"/>
    <tableColumn id="15551" name="Στήλη15530"/>
    <tableColumn id="15552" name="Στήλη15531"/>
    <tableColumn id="15553" name="Στήλη15532"/>
    <tableColumn id="15554" name="Στήλη15533"/>
    <tableColumn id="15555" name="Στήλη15534"/>
    <tableColumn id="15556" name="Στήλη15535"/>
    <tableColumn id="15557" name="Στήλη15536"/>
    <tableColumn id="15558" name="Στήλη15537"/>
    <tableColumn id="15559" name="Στήλη15538"/>
    <tableColumn id="15560" name="Στήλη15539"/>
    <tableColumn id="15561" name="Στήλη15540"/>
    <tableColumn id="15562" name="Στήλη15541"/>
    <tableColumn id="15563" name="Στήλη15542"/>
    <tableColumn id="15564" name="Στήλη15543"/>
    <tableColumn id="15565" name="Στήλη15544"/>
    <tableColumn id="15566" name="Στήλη15545"/>
    <tableColumn id="15567" name="Στήλη15546"/>
    <tableColumn id="15568" name="Στήλη15547"/>
    <tableColumn id="15569" name="Στήλη15548"/>
    <tableColumn id="15570" name="Στήλη15549"/>
    <tableColumn id="15571" name="Στήλη15550"/>
    <tableColumn id="15572" name="Στήλη15551"/>
    <tableColumn id="15573" name="Στήλη15552"/>
    <tableColumn id="15574" name="Στήλη15553"/>
    <tableColumn id="15575" name="Στήλη15554"/>
    <tableColumn id="15576" name="Στήλη15555"/>
    <tableColumn id="15577" name="Στήλη15556"/>
    <tableColumn id="15578" name="Στήλη15557"/>
    <tableColumn id="15579" name="Στήλη15558"/>
    <tableColumn id="15580" name="Στήλη15559"/>
    <tableColumn id="15581" name="Στήλη15560"/>
    <tableColumn id="15582" name="Στήλη15561"/>
    <tableColumn id="15583" name="Στήλη15562"/>
    <tableColumn id="15584" name="Στήλη15563"/>
    <tableColumn id="15585" name="Στήλη15564"/>
    <tableColumn id="15586" name="Στήλη15565"/>
    <tableColumn id="15587" name="Στήλη15566"/>
    <tableColumn id="15588" name="Στήλη15567"/>
    <tableColumn id="15589" name="Στήλη15568"/>
    <tableColumn id="15590" name="Στήλη15569"/>
    <tableColumn id="15591" name="Στήλη15570"/>
    <tableColumn id="15592" name="Στήλη15571"/>
    <tableColumn id="15593" name="Στήλη15572"/>
    <tableColumn id="15594" name="Στήλη15573"/>
    <tableColumn id="15595" name="Στήλη15574"/>
    <tableColumn id="15596" name="Στήλη15575"/>
    <tableColumn id="15597" name="Στήλη15576"/>
    <tableColumn id="15598" name="Στήλη15577"/>
    <tableColumn id="15599" name="Στήλη15578"/>
    <tableColumn id="15600" name="Στήλη15579"/>
    <tableColumn id="15601" name="Στήλη15580"/>
    <tableColumn id="15602" name="Στήλη15581"/>
    <tableColumn id="15603" name="Στήλη15582"/>
    <tableColumn id="15604" name="Στήλη15583"/>
    <tableColumn id="15605" name="Στήλη15584"/>
    <tableColumn id="15606" name="Στήλη15585"/>
    <tableColumn id="15607" name="Στήλη15586"/>
    <tableColumn id="15608" name="Στήλη15587"/>
    <tableColumn id="15609" name="Στήλη15588"/>
    <tableColumn id="15610" name="Στήλη15589"/>
    <tableColumn id="15611" name="Στήλη15590"/>
    <tableColumn id="15612" name="Στήλη15591"/>
    <tableColumn id="15613" name="Στήλη15592"/>
    <tableColumn id="15614" name="Στήλη15593"/>
    <tableColumn id="15615" name="Στήλη15594"/>
    <tableColumn id="15616" name="Στήλη15595"/>
    <tableColumn id="15617" name="Στήλη15596"/>
    <tableColumn id="15618" name="Στήλη15597"/>
    <tableColumn id="15619" name="Στήλη15598"/>
    <tableColumn id="15620" name="Στήλη15599"/>
    <tableColumn id="15621" name="Στήλη15600"/>
    <tableColumn id="15622" name="Στήλη15601"/>
    <tableColumn id="15623" name="Στήλη15602"/>
    <tableColumn id="15624" name="Στήλη15603"/>
    <tableColumn id="15625" name="Στήλη15604"/>
    <tableColumn id="15626" name="Στήλη15605"/>
    <tableColumn id="15627" name="Στήλη15606"/>
    <tableColumn id="15628" name="Στήλη15607"/>
    <tableColumn id="15629" name="Στήλη15608"/>
    <tableColumn id="15630" name="Στήλη15609"/>
    <tableColumn id="15631" name="Στήλη15610"/>
    <tableColumn id="15632" name="Στήλη15611"/>
    <tableColumn id="15633" name="Στήλη15612"/>
    <tableColumn id="15634" name="Στήλη15613"/>
    <tableColumn id="15635" name="Στήλη15614"/>
    <tableColumn id="15636" name="Στήλη15615"/>
    <tableColumn id="15637" name="Στήλη15616"/>
    <tableColumn id="15638" name="Στήλη15617"/>
    <tableColumn id="15639" name="Στήλη15618"/>
    <tableColumn id="15640" name="Στήλη15619"/>
    <tableColumn id="15641" name="Στήλη15620"/>
    <tableColumn id="15642" name="Στήλη15621"/>
    <tableColumn id="15643" name="Στήλη15622"/>
    <tableColumn id="15644" name="Στήλη15623"/>
    <tableColumn id="15645" name="Στήλη15624"/>
    <tableColumn id="15646" name="Στήλη15625"/>
    <tableColumn id="15647" name="Στήλη15626"/>
    <tableColumn id="15648" name="Στήλη15627"/>
    <tableColumn id="15649" name="Στήλη15628"/>
    <tableColumn id="15650" name="Στήλη15629"/>
    <tableColumn id="15651" name="Στήλη15630"/>
    <tableColumn id="15652" name="Στήλη15631"/>
    <tableColumn id="15653" name="Στήλη15632"/>
    <tableColumn id="15654" name="Στήλη15633"/>
    <tableColumn id="15655" name="Στήλη15634"/>
    <tableColumn id="15656" name="Στήλη15635"/>
    <tableColumn id="15657" name="Στήλη15636"/>
    <tableColumn id="15658" name="Στήλη15637"/>
    <tableColumn id="15659" name="Στήλη15638"/>
    <tableColumn id="15660" name="Στήλη15639"/>
    <tableColumn id="15661" name="Στήλη15640"/>
    <tableColumn id="15662" name="Στήλη15641"/>
    <tableColumn id="15663" name="Στήλη15642"/>
    <tableColumn id="15664" name="Στήλη15643"/>
    <tableColumn id="15665" name="Στήλη15644"/>
    <tableColumn id="15666" name="Στήλη15645"/>
    <tableColumn id="15667" name="Στήλη15646"/>
    <tableColumn id="15668" name="Στήλη15647"/>
    <tableColumn id="15669" name="Στήλη15648"/>
    <tableColumn id="15670" name="Στήλη15649"/>
    <tableColumn id="15671" name="Στήλη15650"/>
    <tableColumn id="15672" name="Στήλη15651"/>
    <tableColumn id="15673" name="Στήλη15652"/>
    <tableColumn id="15674" name="Στήλη15653"/>
    <tableColumn id="15675" name="Στήλη15654"/>
    <tableColumn id="15676" name="Στήλη15655"/>
    <tableColumn id="15677" name="Στήλη15656"/>
    <tableColumn id="15678" name="Στήλη15657"/>
    <tableColumn id="15679" name="Στήλη15658"/>
    <tableColumn id="15680" name="Στήλη15659"/>
    <tableColumn id="15681" name="Στήλη15660"/>
    <tableColumn id="15682" name="Στήλη15661"/>
    <tableColumn id="15683" name="Στήλη15662"/>
    <tableColumn id="15684" name="Στήλη15663"/>
    <tableColumn id="15685" name="Στήλη15664"/>
    <tableColumn id="15686" name="Στήλη15665"/>
    <tableColumn id="15687" name="Στήλη15666"/>
    <tableColumn id="15688" name="Στήλη15667"/>
    <tableColumn id="15689" name="Στήλη15668"/>
    <tableColumn id="15690" name="Στήλη15669"/>
    <tableColumn id="15691" name="Στήλη15670"/>
    <tableColumn id="15692" name="Στήλη15671"/>
    <tableColumn id="15693" name="Στήλη15672"/>
    <tableColumn id="15694" name="Στήλη15673"/>
    <tableColumn id="15695" name="Στήλη15674"/>
    <tableColumn id="15696" name="Στήλη15675"/>
    <tableColumn id="15697" name="Στήλη15676"/>
    <tableColumn id="15698" name="Στήλη15677"/>
    <tableColumn id="15699" name="Στήλη15678"/>
    <tableColumn id="15700" name="Στήλη15679"/>
    <tableColumn id="15701" name="Στήλη15680"/>
    <tableColumn id="15702" name="Στήλη15681"/>
    <tableColumn id="15703" name="Στήλη15682"/>
    <tableColumn id="15704" name="Στήλη15683"/>
    <tableColumn id="15705" name="Στήλη15684"/>
    <tableColumn id="15706" name="Στήλη15685"/>
    <tableColumn id="15707" name="Στήλη15686"/>
    <tableColumn id="15708" name="Στήλη15687"/>
    <tableColumn id="15709" name="Στήλη15688"/>
    <tableColumn id="15710" name="Στήλη15689"/>
    <tableColumn id="15711" name="Στήλη15690"/>
    <tableColumn id="15712" name="Στήλη15691"/>
    <tableColumn id="15713" name="Στήλη15692"/>
    <tableColumn id="15714" name="Στήλη15693"/>
    <tableColumn id="15715" name="Στήλη15694"/>
    <tableColumn id="15716" name="Στήλη15695"/>
    <tableColumn id="15717" name="Στήλη15696"/>
    <tableColumn id="15718" name="Στήλη15697"/>
    <tableColumn id="15719" name="Στήλη15698"/>
    <tableColumn id="15720" name="Στήλη15699"/>
    <tableColumn id="15721" name="Στήλη15700"/>
    <tableColumn id="15722" name="Στήλη15701"/>
    <tableColumn id="15723" name="Στήλη15702"/>
    <tableColumn id="15724" name="Στήλη15703"/>
    <tableColumn id="15725" name="Στήλη15704"/>
    <tableColumn id="15726" name="Στήλη15705"/>
    <tableColumn id="15727" name="Στήλη15706"/>
    <tableColumn id="15728" name="Στήλη15707"/>
    <tableColumn id="15729" name="Στήλη15708"/>
    <tableColumn id="15730" name="Στήλη15709"/>
    <tableColumn id="15731" name="Στήλη15710"/>
    <tableColumn id="15732" name="Στήλη15711"/>
    <tableColumn id="15733" name="Στήλη15712"/>
    <tableColumn id="15734" name="Στήλη15713"/>
    <tableColumn id="15735" name="Στήλη15714"/>
    <tableColumn id="15736" name="Στήλη15715"/>
    <tableColumn id="15737" name="Στήλη15716"/>
    <tableColumn id="15738" name="Στήλη15717"/>
    <tableColumn id="15739" name="Στήλη15718"/>
    <tableColumn id="15740" name="Στήλη15719"/>
    <tableColumn id="15741" name="Στήλη15720"/>
    <tableColumn id="15742" name="Στήλη15721"/>
    <tableColumn id="15743" name="Στήλη15722"/>
    <tableColumn id="15744" name="Στήλη15723"/>
    <tableColumn id="15745" name="Στήλη15724"/>
    <tableColumn id="15746" name="Στήλη15725"/>
    <tableColumn id="15747" name="Στήλη15726"/>
    <tableColumn id="15748" name="Στήλη15727"/>
    <tableColumn id="15749" name="Στήλη15728"/>
    <tableColumn id="15750" name="Στήλη15729"/>
    <tableColumn id="15751" name="Στήλη15730"/>
    <tableColumn id="15752" name="Στήλη15731"/>
    <tableColumn id="15753" name="Στήλη15732"/>
    <tableColumn id="15754" name="Στήλη15733"/>
    <tableColumn id="15755" name="Στήλη15734"/>
    <tableColumn id="15756" name="Στήλη15735"/>
    <tableColumn id="15757" name="Στήλη15736"/>
    <tableColumn id="15758" name="Στήλη15737"/>
    <tableColumn id="15759" name="Στήλη15738"/>
    <tableColumn id="15760" name="Στήλη15739"/>
    <tableColumn id="15761" name="Στήλη15740"/>
    <tableColumn id="15762" name="Στήλη15741"/>
    <tableColumn id="15763" name="Στήλη15742"/>
    <tableColumn id="15764" name="Στήλη15743"/>
    <tableColumn id="15765" name="Στήλη15744"/>
    <tableColumn id="15766" name="Στήλη15745"/>
    <tableColumn id="15767" name="Στήλη15746"/>
    <tableColumn id="15768" name="Στήλη15747"/>
    <tableColumn id="15769" name="Στήλη15748"/>
    <tableColumn id="15770" name="Στήλη15749"/>
    <tableColumn id="15771" name="Στήλη15750"/>
    <tableColumn id="15772" name="Στήλη15751"/>
    <tableColumn id="15773" name="Στήλη15752"/>
    <tableColumn id="15774" name="Στήλη15753"/>
    <tableColumn id="15775" name="Στήλη15754"/>
    <tableColumn id="15776" name="Στήλη15755"/>
    <tableColumn id="15777" name="Στήλη15756"/>
    <tableColumn id="15778" name="Στήλη15757"/>
    <tableColumn id="15779" name="Στήλη15758"/>
    <tableColumn id="15780" name="Στήλη15759"/>
    <tableColumn id="15781" name="Στήλη15760"/>
    <tableColumn id="15782" name="Στήλη15761"/>
    <tableColumn id="15783" name="Στήλη15762"/>
    <tableColumn id="15784" name="Στήλη15763"/>
    <tableColumn id="15785" name="Στήλη15764"/>
    <tableColumn id="15786" name="Στήλη15765"/>
    <tableColumn id="15787" name="Στήλη15766"/>
    <tableColumn id="15788" name="Στήλη15767"/>
    <tableColumn id="15789" name="Στήλη15768"/>
    <tableColumn id="15790" name="Στήλη15769"/>
    <tableColumn id="15791" name="Στήλη15770"/>
    <tableColumn id="15792" name="Στήλη15771"/>
    <tableColumn id="15793" name="Στήλη15772"/>
    <tableColumn id="15794" name="Στήλη15773"/>
    <tableColumn id="15795" name="Στήλη15774"/>
    <tableColumn id="15796" name="Στήλη15775"/>
    <tableColumn id="15797" name="Στήλη15776"/>
    <tableColumn id="15798" name="Στήλη15777"/>
    <tableColumn id="15799" name="Στήλη15778"/>
    <tableColumn id="15800" name="Στήλη15779"/>
    <tableColumn id="15801" name="Στήλη15780"/>
    <tableColumn id="15802" name="Στήλη15781"/>
    <tableColumn id="15803" name="Στήλη15782"/>
    <tableColumn id="15804" name="Στήλη15783"/>
    <tableColumn id="15805" name="Στήλη15784"/>
    <tableColumn id="15806" name="Στήλη15785"/>
    <tableColumn id="15807" name="Στήλη15786"/>
    <tableColumn id="15808" name="Στήλη15787"/>
    <tableColumn id="15809" name="Στήλη15788"/>
    <tableColumn id="15810" name="Στήλη15789"/>
    <tableColumn id="15811" name="Στήλη15790"/>
    <tableColumn id="15812" name="Στήλη15791"/>
    <tableColumn id="15813" name="Στήλη15792"/>
    <tableColumn id="15814" name="Στήλη15793"/>
    <tableColumn id="15815" name="Στήλη15794"/>
    <tableColumn id="15816" name="Στήλη15795"/>
    <tableColumn id="15817" name="Στήλη15796"/>
    <tableColumn id="15818" name="Στήλη15797"/>
    <tableColumn id="15819" name="Στήλη15798"/>
    <tableColumn id="15820" name="Στήλη15799"/>
    <tableColumn id="15821" name="Στήλη15800"/>
    <tableColumn id="15822" name="Στήλη15801"/>
    <tableColumn id="15823" name="Στήλη15802"/>
    <tableColumn id="15824" name="Στήλη15803"/>
    <tableColumn id="15825" name="Στήλη15804"/>
    <tableColumn id="15826" name="Στήλη15805"/>
    <tableColumn id="15827" name="Στήλη15806"/>
    <tableColumn id="15828" name="Στήλη15807"/>
    <tableColumn id="15829" name="Στήλη15808"/>
    <tableColumn id="15830" name="Στήλη15809"/>
    <tableColumn id="15831" name="Στήλη15810"/>
    <tableColumn id="15832" name="Στήλη15811"/>
    <tableColumn id="15833" name="Στήλη15812"/>
    <tableColumn id="15834" name="Στήλη15813"/>
    <tableColumn id="15835" name="Στήλη15814"/>
    <tableColumn id="15836" name="Στήλη15815"/>
    <tableColumn id="15837" name="Στήλη15816"/>
    <tableColumn id="15838" name="Στήλη15817"/>
    <tableColumn id="15839" name="Στήλη15818"/>
    <tableColumn id="15840" name="Στήλη15819"/>
    <tableColumn id="15841" name="Στήλη15820"/>
    <tableColumn id="15842" name="Στήλη15821"/>
    <tableColumn id="15843" name="Στήλη15822"/>
    <tableColumn id="15844" name="Στήλη15823"/>
    <tableColumn id="15845" name="Στήλη15824"/>
    <tableColumn id="15846" name="Στήλη15825"/>
    <tableColumn id="15847" name="Στήλη15826"/>
    <tableColumn id="15848" name="Στήλη15827"/>
    <tableColumn id="15849" name="Στήλη15828"/>
    <tableColumn id="15850" name="Στήλη15829"/>
    <tableColumn id="15851" name="Στήλη15830"/>
    <tableColumn id="15852" name="Στήλη15831"/>
    <tableColumn id="15853" name="Στήλη15832"/>
    <tableColumn id="15854" name="Στήλη15833"/>
    <tableColumn id="15855" name="Στήλη15834"/>
    <tableColumn id="15856" name="Στήλη15835"/>
    <tableColumn id="15857" name="Στήλη15836"/>
    <tableColumn id="15858" name="Στήλη15837"/>
    <tableColumn id="15859" name="Στήλη15838"/>
    <tableColumn id="15860" name="Στήλη15839"/>
    <tableColumn id="15861" name="Στήλη15840"/>
    <tableColumn id="15862" name="Στήλη15841"/>
    <tableColumn id="15863" name="Στήλη15842"/>
    <tableColumn id="15864" name="Στήλη15843"/>
    <tableColumn id="15865" name="Στήλη15844"/>
    <tableColumn id="15866" name="Στήλη15845"/>
    <tableColumn id="15867" name="Στήλη15846"/>
    <tableColumn id="15868" name="Στήλη15847"/>
    <tableColumn id="15869" name="Στήλη15848"/>
    <tableColumn id="15870" name="Στήλη15849"/>
    <tableColumn id="15871" name="Στήλη15850"/>
    <tableColumn id="15872" name="Στήλη15851"/>
    <tableColumn id="15873" name="Στήλη15852"/>
    <tableColumn id="15874" name="Στήλη15853"/>
    <tableColumn id="15875" name="Στήλη15854"/>
    <tableColumn id="15876" name="Στήλη15855"/>
    <tableColumn id="15877" name="Στήλη15856"/>
    <tableColumn id="15878" name="Στήλη15857"/>
    <tableColumn id="15879" name="Στήλη15858"/>
    <tableColumn id="15880" name="Στήλη15859"/>
    <tableColumn id="15881" name="Στήλη15860"/>
    <tableColumn id="15882" name="Στήλη15861"/>
    <tableColumn id="15883" name="Στήλη15862"/>
    <tableColumn id="15884" name="Στήλη15863"/>
    <tableColumn id="15885" name="Στήλη15864"/>
    <tableColumn id="15886" name="Στήλη15865"/>
    <tableColumn id="15887" name="Στήλη15866"/>
    <tableColumn id="15888" name="Στήλη15867"/>
    <tableColumn id="15889" name="Στήλη15868"/>
    <tableColumn id="15890" name="Στήλη15869"/>
    <tableColumn id="15891" name="Στήλη15870"/>
    <tableColumn id="15892" name="Στήλη15871"/>
    <tableColumn id="15893" name="Στήλη15872"/>
    <tableColumn id="15894" name="Στήλη15873"/>
    <tableColumn id="15895" name="Στήλη15874"/>
    <tableColumn id="15896" name="Στήλη15875"/>
    <tableColumn id="15897" name="Στήλη15876"/>
    <tableColumn id="15898" name="Στήλη15877"/>
    <tableColumn id="15899" name="Στήλη15878"/>
    <tableColumn id="15900" name="Στήλη15879"/>
    <tableColumn id="15901" name="Στήλη15880"/>
    <tableColumn id="15902" name="Στήλη15881"/>
    <tableColumn id="15903" name="Στήλη15882"/>
    <tableColumn id="15904" name="Στήλη15883"/>
    <tableColumn id="15905" name="Στήλη15884"/>
    <tableColumn id="15906" name="Στήλη15885"/>
    <tableColumn id="15907" name="Στήλη15886"/>
    <tableColumn id="15908" name="Στήλη15887"/>
    <tableColumn id="15909" name="Στήλη15888"/>
    <tableColumn id="15910" name="Στήλη15889"/>
    <tableColumn id="15911" name="Στήλη15890"/>
    <tableColumn id="15912" name="Στήλη15891"/>
    <tableColumn id="15913" name="Στήλη15892"/>
    <tableColumn id="15914" name="Στήλη15893"/>
    <tableColumn id="15915" name="Στήλη15894"/>
    <tableColumn id="15916" name="Στήλη15895"/>
    <tableColumn id="15917" name="Στήλη15896"/>
    <tableColumn id="15918" name="Στήλη15897"/>
    <tableColumn id="15919" name="Στήλη15898"/>
    <tableColumn id="15920" name="Στήλη15899"/>
    <tableColumn id="15921" name="Στήλη15900"/>
    <tableColumn id="15922" name="Στήλη15901"/>
    <tableColumn id="15923" name="Στήλη15902"/>
    <tableColumn id="15924" name="Στήλη15903"/>
    <tableColumn id="15925" name="Στήλη15904"/>
    <tableColumn id="15926" name="Στήλη15905"/>
    <tableColumn id="15927" name="Στήλη15906"/>
    <tableColumn id="15928" name="Στήλη15907"/>
    <tableColumn id="15929" name="Στήλη15908"/>
    <tableColumn id="15930" name="Στήλη15909"/>
    <tableColumn id="15931" name="Στήλη15910"/>
    <tableColumn id="15932" name="Στήλη15911"/>
    <tableColumn id="15933" name="Στήλη15912"/>
    <tableColumn id="15934" name="Στήλη15913"/>
    <tableColumn id="15935" name="Στήλη15914"/>
    <tableColumn id="15936" name="Στήλη15915"/>
    <tableColumn id="15937" name="Στήλη15916"/>
    <tableColumn id="15938" name="Στήλη15917"/>
    <tableColumn id="15939" name="Στήλη15918"/>
    <tableColumn id="15940" name="Στήλη15919"/>
    <tableColumn id="15941" name="Στήλη15920"/>
    <tableColumn id="15942" name="Στήλη15921"/>
    <tableColumn id="15943" name="Στήλη15922"/>
    <tableColumn id="15944" name="Στήλη15923"/>
    <tableColumn id="15945" name="Στήλη15924"/>
    <tableColumn id="15946" name="Στήλη15925"/>
    <tableColumn id="15947" name="Στήλη15926"/>
    <tableColumn id="15948" name="Στήλη15927"/>
    <tableColumn id="15949" name="Στήλη15928"/>
    <tableColumn id="15950" name="Στήλη15929"/>
    <tableColumn id="15951" name="Στήλη15930"/>
    <tableColumn id="15952" name="Στήλη15931"/>
    <tableColumn id="15953" name="Στήλη15932"/>
    <tableColumn id="15954" name="Στήλη15933"/>
    <tableColumn id="15955" name="Στήλη15934"/>
    <tableColumn id="15956" name="Στήλη15935"/>
    <tableColumn id="15957" name="Στήλη15936"/>
    <tableColumn id="15958" name="Στήλη15937"/>
    <tableColumn id="15959" name="Στήλη15938"/>
    <tableColumn id="15960" name="Στήλη15939"/>
    <tableColumn id="15961" name="Στήλη15940"/>
    <tableColumn id="15962" name="Στήλη15941"/>
    <tableColumn id="15963" name="Στήλη15942"/>
    <tableColumn id="15964" name="Στήλη15943"/>
    <tableColumn id="15965" name="Στήλη15944"/>
    <tableColumn id="15966" name="Στήλη15945"/>
    <tableColumn id="15967" name="Στήλη15946"/>
    <tableColumn id="15968" name="Στήλη15947"/>
    <tableColumn id="15969" name="Στήλη15948"/>
    <tableColumn id="15970" name="Στήλη15949"/>
    <tableColumn id="15971" name="Στήλη15950"/>
    <tableColumn id="15972" name="Στήλη15951"/>
    <tableColumn id="15973" name="Στήλη15952"/>
    <tableColumn id="15974" name="Στήλη15953"/>
    <tableColumn id="15975" name="Στήλη15954"/>
    <tableColumn id="15976" name="Στήλη15955"/>
    <tableColumn id="15977" name="Στήλη15956"/>
    <tableColumn id="15978" name="Στήλη15957"/>
    <tableColumn id="15979" name="Στήλη15958"/>
    <tableColumn id="15980" name="Στήλη15959"/>
    <tableColumn id="15981" name="Στήλη15960"/>
    <tableColumn id="15982" name="Στήλη15961"/>
    <tableColumn id="15983" name="Στήλη15962"/>
    <tableColumn id="15984" name="Στήλη15963"/>
    <tableColumn id="15985" name="Στήλη15964"/>
    <tableColumn id="15986" name="Στήλη15965"/>
    <tableColumn id="15987" name="Στήλη15966"/>
    <tableColumn id="15988" name="Στήλη15967"/>
    <tableColumn id="15989" name="Στήλη15968"/>
    <tableColumn id="15990" name="Στήλη15969"/>
    <tableColumn id="15991" name="Στήλη15970"/>
    <tableColumn id="15992" name="Στήλη15971"/>
    <tableColumn id="15993" name="Στήλη15972"/>
    <tableColumn id="15994" name="Στήλη15973"/>
    <tableColumn id="15995" name="Στήλη15974"/>
    <tableColumn id="15996" name="Στήλη15975"/>
    <tableColumn id="15997" name="Στήλη15976"/>
    <tableColumn id="15998" name="Στήλη15977"/>
    <tableColumn id="15999" name="Στήλη15978"/>
    <tableColumn id="16000" name="Στήλη15979"/>
    <tableColumn id="16001" name="Στήλη15980"/>
    <tableColumn id="16002" name="Στήλη15981"/>
    <tableColumn id="16003" name="Στήλη15982"/>
    <tableColumn id="16004" name="Στήλη15983"/>
    <tableColumn id="16005" name="Στήλη15984"/>
    <tableColumn id="16006" name="Στήλη15985"/>
    <tableColumn id="16007" name="Στήλη15986"/>
    <tableColumn id="16008" name="Στήλη15987"/>
    <tableColumn id="16009" name="Στήλη15988"/>
    <tableColumn id="16010" name="Στήλη15989"/>
    <tableColumn id="16011" name="Στήλη15990"/>
    <tableColumn id="16012" name="Στήλη15991"/>
    <tableColumn id="16013" name="Στήλη15992"/>
    <tableColumn id="16014" name="Στήλη15993"/>
    <tableColumn id="16015" name="Στήλη15994"/>
    <tableColumn id="16016" name="Στήλη15995"/>
    <tableColumn id="16017" name="Στήλη15996"/>
    <tableColumn id="16018" name="Στήλη15997"/>
    <tableColumn id="16019" name="Στήλη15998"/>
    <tableColumn id="16020" name="Στήλη15999"/>
    <tableColumn id="16021" name="Στήλη16000"/>
    <tableColumn id="16022" name="Στήλη16001"/>
    <tableColumn id="16023" name="Στήλη16002"/>
    <tableColumn id="16024" name="Στήλη16003"/>
    <tableColumn id="16025" name="Στήλη16004"/>
    <tableColumn id="16026" name="Στήλη16005"/>
    <tableColumn id="16027" name="Στήλη16006"/>
    <tableColumn id="16028" name="Στήλη16007"/>
    <tableColumn id="16029" name="Στήλη16008"/>
    <tableColumn id="16030" name="Στήλη16009"/>
    <tableColumn id="16031" name="Στήλη16010"/>
    <tableColumn id="16032" name="Στήλη16011"/>
    <tableColumn id="16033" name="Στήλη16012"/>
    <tableColumn id="16034" name="Στήλη16013"/>
    <tableColumn id="16035" name="Στήλη16014"/>
    <tableColumn id="16036" name="Στήλη16015"/>
    <tableColumn id="16037" name="Στήλη16016"/>
    <tableColumn id="16038" name="Στήλη16017"/>
    <tableColumn id="16039" name="Στήλη16018"/>
    <tableColumn id="16040" name="Στήλη16019"/>
    <tableColumn id="16041" name="Στήλη16020"/>
    <tableColumn id="16042" name="Στήλη16021"/>
    <tableColumn id="16043" name="Στήλη16022"/>
    <tableColumn id="16044" name="Στήλη16023"/>
    <tableColumn id="16045" name="Στήλη16024"/>
    <tableColumn id="16046" name="Στήλη16025"/>
    <tableColumn id="16047" name="Στήλη16026"/>
    <tableColumn id="16048" name="Στήλη16027"/>
    <tableColumn id="16049" name="Στήλη16028"/>
    <tableColumn id="16050" name="Στήλη16029"/>
    <tableColumn id="16051" name="Στήλη16030"/>
    <tableColumn id="16052" name="Στήλη16031"/>
    <tableColumn id="16053" name="Στήλη16032"/>
    <tableColumn id="16054" name="Στήλη16033"/>
    <tableColumn id="16055" name="Στήλη16034"/>
    <tableColumn id="16056" name="Στήλη16035"/>
    <tableColumn id="16057" name="Στήλη16036"/>
    <tableColumn id="16058" name="Στήλη16037"/>
    <tableColumn id="16059" name="Στήλη16038"/>
    <tableColumn id="16060" name="Στήλη16039"/>
    <tableColumn id="16061" name="Στήλη16040"/>
    <tableColumn id="16062" name="Στήλη16041"/>
    <tableColumn id="16063" name="Στήλη16042"/>
    <tableColumn id="16064" name="Στήλη16043"/>
    <tableColumn id="16065" name="Στήλη16044"/>
    <tableColumn id="16066" name="Στήλη16045"/>
    <tableColumn id="16067" name="Στήλη16046"/>
    <tableColumn id="16068" name="Στήλη16047"/>
    <tableColumn id="16069" name="Στήλη16048"/>
    <tableColumn id="16070" name="Στήλη16049"/>
    <tableColumn id="16071" name="Στήλη16050"/>
    <tableColumn id="16072" name="Στήλη16051"/>
    <tableColumn id="16073" name="Στήλη16052"/>
    <tableColumn id="16074" name="Στήλη16053"/>
    <tableColumn id="16075" name="Στήλη16054"/>
    <tableColumn id="16076" name="Στήλη16055"/>
    <tableColumn id="16077" name="Στήλη16056"/>
    <tableColumn id="16078" name="Στήλη16057"/>
    <tableColumn id="16079" name="Στήλη16058"/>
    <tableColumn id="16080" name="Στήλη16059"/>
    <tableColumn id="16081" name="Στήλη16060"/>
    <tableColumn id="16082" name="Στήλη16061"/>
    <tableColumn id="16083" name="Στήλη16062"/>
    <tableColumn id="16084" name="Στήλη16063"/>
    <tableColumn id="16085" name="Στήλη16064"/>
    <tableColumn id="16086" name="Στήλη16065"/>
    <tableColumn id="16087" name="Στήλη16066"/>
    <tableColumn id="16088" name="Στήλη16067"/>
    <tableColumn id="16089" name="Στήλη16068"/>
    <tableColumn id="16090" name="Στήλη16069"/>
    <tableColumn id="16091" name="Στήλη16070"/>
    <tableColumn id="16092" name="Στήλη16071"/>
    <tableColumn id="16093" name="Στήλη16072"/>
    <tableColumn id="16094" name="Στήλη16073"/>
    <tableColumn id="16095" name="Στήλη16074"/>
    <tableColumn id="16096" name="Στήλη16075"/>
    <tableColumn id="16097" name="Στήλη16076"/>
    <tableColumn id="16098" name="Στήλη16077"/>
    <tableColumn id="16099" name="Στήλη16078"/>
    <tableColumn id="16100" name="Στήλη16079"/>
    <tableColumn id="16101" name="Στήλη16080"/>
    <tableColumn id="16102" name="Στήλη16081"/>
    <tableColumn id="16103" name="Στήλη16082"/>
    <tableColumn id="16104" name="Στήλη16083"/>
    <tableColumn id="16105" name="Στήλη16084"/>
    <tableColumn id="16106" name="Στήλη16085"/>
    <tableColumn id="16107" name="Στήλη16086"/>
    <tableColumn id="16108" name="Στήλη16087"/>
    <tableColumn id="16109" name="Στήλη16088"/>
    <tableColumn id="16110" name="Στήλη16089"/>
    <tableColumn id="16111" name="Στήλη16090"/>
    <tableColumn id="16112" name="Στήλη16091"/>
    <tableColumn id="16113" name="Στήλη16092"/>
    <tableColumn id="16114" name="Στήλη16093"/>
    <tableColumn id="16115" name="Στήλη16094"/>
    <tableColumn id="16116" name="Στήλη16095"/>
    <tableColumn id="16117" name="Στήλη16096"/>
    <tableColumn id="16118" name="Στήλη16097"/>
    <tableColumn id="16119" name="Στήλη16098"/>
    <tableColumn id="16120" name="Στήλη16099"/>
    <tableColumn id="16121" name="Στήλη16100"/>
    <tableColumn id="16122" name="Στήλη16101"/>
    <tableColumn id="16123" name="Στήλη16102"/>
    <tableColumn id="16124" name="Στήλη16103"/>
    <tableColumn id="16125" name="Στήλη16104"/>
    <tableColumn id="16126" name="Στήλη16105"/>
    <tableColumn id="16127" name="Στήλη16106"/>
    <tableColumn id="16128" name="Στήλη16107"/>
    <tableColumn id="16129" name="Στήλη16108"/>
    <tableColumn id="16130" name="Στήλη16109"/>
    <tableColumn id="16131" name="Στήλη16110"/>
    <tableColumn id="16132" name="Στήλη16111"/>
    <tableColumn id="16133" name="Στήλη16112"/>
    <tableColumn id="16134" name="Στήλη16113"/>
    <tableColumn id="16135" name="Στήλη16114"/>
    <tableColumn id="16136" name="Στήλη16115"/>
    <tableColumn id="16137" name="Στήλη16116"/>
    <tableColumn id="16138" name="Στήλη16117"/>
    <tableColumn id="16139" name="Στήλη16118"/>
    <tableColumn id="16140" name="Στήλη16119"/>
    <tableColumn id="16141" name="Στήλη16120"/>
    <tableColumn id="16142" name="Στήλη16121"/>
    <tableColumn id="16143" name="Στήλη16122"/>
    <tableColumn id="16144" name="Στήλη16123"/>
    <tableColumn id="16145" name="Στήλη16124"/>
    <tableColumn id="16146" name="Στήλη16125"/>
    <tableColumn id="16147" name="Στήλη16126"/>
    <tableColumn id="16148" name="Στήλη16127"/>
    <tableColumn id="16149" name="Στήλη16128"/>
    <tableColumn id="16150" name="Στήλη16129"/>
    <tableColumn id="16151" name="Στήλη16130"/>
    <tableColumn id="16152" name="Στήλη16131"/>
    <tableColumn id="16153" name="Στήλη16132"/>
    <tableColumn id="16154" name="Στήλη16133"/>
    <tableColumn id="16155" name="Στήλη16134"/>
    <tableColumn id="16156" name="Στήλη16135"/>
    <tableColumn id="16157" name="Στήλη16136"/>
    <tableColumn id="16158" name="Στήλη16137"/>
    <tableColumn id="16159" name="Στήλη16138"/>
    <tableColumn id="16160" name="Στήλη16139"/>
    <tableColumn id="16161" name="Στήλη16140"/>
    <tableColumn id="16162" name="Στήλη16141"/>
    <tableColumn id="16163" name="Στήλη16142"/>
    <tableColumn id="16164" name="Στήλη16143"/>
    <tableColumn id="16165" name="Στήλη16144"/>
    <tableColumn id="16166" name="Στήλη16145"/>
    <tableColumn id="16167" name="Στήλη16146"/>
    <tableColumn id="16168" name="Στήλη16147"/>
    <tableColumn id="16169" name="Στήλη16148"/>
    <tableColumn id="16170" name="Στήλη16149"/>
    <tableColumn id="16171" name="Στήλη16150"/>
    <tableColumn id="16172" name="Στήλη16151"/>
    <tableColumn id="16173" name="Στήλη16152"/>
    <tableColumn id="16174" name="Στήλη16153"/>
    <tableColumn id="16175" name="Στήλη16154"/>
    <tableColumn id="16176" name="Στήλη16155"/>
    <tableColumn id="16177" name="Στήλη16156"/>
    <tableColumn id="16178" name="Στήλη16157"/>
    <tableColumn id="16179" name="Στήλη16158"/>
    <tableColumn id="16180" name="Στήλη16159"/>
    <tableColumn id="16181" name="Στήλη16160"/>
    <tableColumn id="16182" name="Στήλη16161"/>
    <tableColumn id="16183" name="Στήλη16162"/>
    <tableColumn id="16184" name="Στήλη16163"/>
    <tableColumn id="16185" name="Στήλη16164"/>
    <tableColumn id="16186" name="Στήλη16165"/>
    <tableColumn id="16187" name="Στήλη16166"/>
    <tableColumn id="16188" name="Στήλη16167"/>
    <tableColumn id="16189" name="Στήλη16168"/>
    <tableColumn id="16190" name="Στήλη16169"/>
    <tableColumn id="16191" name="Στήλη16170"/>
    <tableColumn id="16192" name="Στήλη16171"/>
    <tableColumn id="16193" name="Στήλη16172"/>
    <tableColumn id="16194" name="Στήλη16173"/>
    <tableColumn id="16195" name="Στήλη16174"/>
    <tableColumn id="16196" name="Στήλη16175"/>
    <tableColumn id="16197" name="Στήλη16176"/>
    <tableColumn id="16198" name="Στήλη16177"/>
    <tableColumn id="16199" name="Στήλη16178"/>
    <tableColumn id="16200" name="Στήλη16179"/>
    <tableColumn id="16201" name="Στήλη16180"/>
    <tableColumn id="16202" name="Στήλη16181"/>
    <tableColumn id="16203" name="Στήλη16182"/>
    <tableColumn id="16204" name="Στήλη16183"/>
    <tableColumn id="16205" name="Στήλη16184"/>
    <tableColumn id="16206" name="Στήλη16185"/>
    <tableColumn id="16207" name="Στήλη16186"/>
    <tableColumn id="16208" name="Στήλη16187"/>
    <tableColumn id="16209" name="Στήλη16188"/>
    <tableColumn id="16210" name="Στήλη16189"/>
    <tableColumn id="16211" name="Στήλη16190"/>
    <tableColumn id="16212" name="Στήλη16191"/>
    <tableColumn id="16213" name="Στήλη16192"/>
    <tableColumn id="16214" name="Στήλη16193"/>
    <tableColumn id="16215" name="Στήλη16194"/>
    <tableColumn id="16216" name="Στήλη16195"/>
    <tableColumn id="16217" name="Στήλη16196"/>
    <tableColumn id="16218" name="Στήλη16197"/>
    <tableColumn id="16219" name="Στήλη16198"/>
    <tableColumn id="16220" name="Στήλη16199"/>
    <tableColumn id="16221" name="Στήλη16200"/>
    <tableColumn id="16222" name="Στήλη16201"/>
    <tableColumn id="16223" name="Στήλη16202"/>
    <tableColumn id="16224" name="Στήλη16203"/>
    <tableColumn id="16225" name="Στήλη16204"/>
    <tableColumn id="16226" name="Στήλη16205"/>
    <tableColumn id="16227" name="Στήλη16206"/>
    <tableColumn id="16228" name="Στήλη16207"/>
    <tableColumn id="16229" name="Στήλη16208"/>
    <tableColumn id="16230" name="Στήλη16209"/>
    <tableColumn id="16231" name="Στήλη16210"/>
    <tableColumn id="16232" name="Στήλη16211"/>
    <tableColumn id="16233" name="Στήλη16212"/>
    <tableColumn id="16234" name="Στήλη16213"/>
    <tableColumn id="16235" name="Στήλη16214"/>
    <tableColumn id="16236" name="Στήλη16215"/>
    <tableColumn id="16237" name="Στήλη16216"/>
    <tableColumn id="16238" name="Στήλη16217"/>
    <tableColumn id="16239" name="Στήλη16218"/>
    <tableColumn id="16240" name="Στήλη16219"/>
    <tableColumn id="16241" name="Στήλη16220"/>
    <tableColumn id="16242" name="Στήλη16221"/>
    <tableColumn id="16243" name="Στήλη16222"/>
    <tableColumn id="16244" name="Στήλη16223"/>
    <tableColumn id="16245" name="Στήλη16224"/>
    <tableColumn id="16246" name="Στήλη16225"/>
    <tableColumn id="16247" name="Στήλη16226"/>
    <tableColumn id="16248" name="Στήλη16227"/>
    <tableColumn id="16249" name="Στήλη16228"/>
    <tableColumn id="16250" name="Στήλη16229"/>
    <tableColumn id="16251" name="Στήλη16230"/>
    <tableColumn id="16252" name="Στήλη16231"/>
    <tableColumn id="16253" name="Στήλη16232"/>
    <tableColumn id="16254" name="Στήλη16233"/>
    <tableColumn id="16255" name="Στήλη16234"/>
    <tableColumn id="16256" name="Στήλη16235"/>
    <tableColumn id="16257" name="Στήλη16236"/>
    <tableColumn id="16258" name="Στήλη16237"/>
    <tableColumn id="16259" name="Στήλη16238"/>
    <tableColumn id="16260" name="Στήλη16239"/>
    <tableColumn id="16261" name="Στήλη16240"/>
    <tableColumn id="16262" name="Στήλη16241"/>
    <tableColumn id="16263" name="Στήλη16242"/>
    <tableColumn id="16264" name="Στήλη16243"/>
    <tableColumn id="16265" name="Στήλη16244"/>
    <tableColumn id="16266" name="Στήλη16245"/>
    <tableColumn id="16267" name="Στήλη16246"/>
    <tableColumn id="16268" name="Στήλη16247"/>
    <tableColumn id="16269" name="Στήλη16248"/>
    <tableColumn id="16270" name="Στήλη16249"/>
    <tableColumn id="16271" name="Στήλη16250"/>
    <tableColumn id="16272" name="Στήλη16251"/>
    <tableColumn id="16273" name="Στήλη16252"/>
    <tableColumn id="16274" name="Στήλη16253"/>
    <tableColumn id="16275" name="Στήλη16254"/>
    <tableColumn id="16276" name="Στήλη16255"/>
    <tableColumn id="16277" name="Στήλη16256"/>
    <tableColumn id="16278" name="Στήλη16257"/>
    <tableColumn id="16279" name="Στήλη16258"/>
    <tableColumn id="16280" name="Στήλη16259"/>
    <tableColumn id="16281" name="Στήλη16260"/>
    <tableColumn id="16282" name="Στήλη16261"/>
    <tableColumn id="16283" name="Στήλη16262"/>
    <tableColumn id="16284" name="Στήλη16263"/>
    <tableColumn id="16285" name="Στήλη16264"/>
    <tableColumn id="16286" name="Στήλη16265"/>
    <tableColumn id="16287" name="Στήλη16266"/>
    <tableColumn id="16288" name="Στήλη16267"/>
    <tableColumn id="16289" name="Στήλη16268"/>
    <tableColumn id="16290" name="Στήλη16269"/>
    <tableColumn id="16291" name="Στήλη16270"/>
    <tableColumn id="16292" name="Στήλη16271"/>
    <tableColumn id="16293" name="Στήλη16272"/>
    <tableColumn id="16294" name="Στήλη16273"/>
    <tableColumn id="16295" name="Στήλη16274"/>
    <tableColumn id="16296" name="Στήλη16275"/>
    <tableColumn id="16297" name="Στήλη16276"/>
    <tableColumn id="16298" name="Στήλη16277"/>
    <tableColumn id="16299" name="Στήλη16278"/>
    <tableColumn id="16300" name="Στήλη16279"/>
    <tableColumn id="16301" name="Στήλη16280"/>
    <tableColumn id="16302" name="Στήλη16281"/>
    <tableColumn id="16303" name="Στήλη16282"/>
    <tableColumn id="16304" name="Στήλη16283"/>
    <tableColumn id="16305" name="Στήλη16284"/>
    <tableColumn id="16306" name="Στήλη16285"/>
    <tableColumn id="16307" name="Στήλη16286"/>
    <tableColumn id="16308" name="Στήλη16287"/>
    <tableColumn id="16309" name="Στήλη16288"/>
    <tableColumn id="16310" name="Στήλη16289"/>
    <tableColumn id="16311" name="Στήλη16290"/>
    <tableColumn id="16312" name="Στήλη16291"/>
    <tableColumn id="16313" name="Στήλη16292"/>
    <tableColumn id="16314" name="Στήλη16293"/>
    <tableColumn id="16315" name="Στήλη16294"/>
    <tableColumn id="16316" name="Στήλη16295"/>
    <tableColumn id="16317" name="Στήλη16296"/>
    <tableColumn id="16318" name="Στήλη16297"/>
    <tableColumn id="16319" name="Στήλη16298"/>
    <tableColumn id="16320" name="Στήλη16299"/>
    <tableColumn id="16321" name="Στήλη16300"/>
    <tableColumn id="16322" name="Στήλη16301"/>
    <tableColumn id="16323" name="Στήλη16302"/>
    <tableColumn id="16324" name="Στήλη16303"/>
    <tableColumn id="16325" name="Στήλη16304"/>
    <tableColumn id="16326" name="Στήλη16305"/>
    <tableColumn id="16327" name="Στήλη16306"/>
    <tableColumn id="16328" name="Στήλη16307"/>
    <tableColumn id="16329" name="Στήλη16308"/>
    <tableColumn id="16330" name="Στήλη16309"/>
    <tableColumn id="16331" name="Στήλη16310"/>
    <tableColumn id="16332" name="Στήλη16311"/>
    <tableColumn id="16333" name="Στήλη16312"/>
    <tableColumn id="16334" name="Στήλη16313"/>
    <tableColumn id="16335" name="Στήλη16314"/>
    <tableColumn id="16336" name="Στήλη16315"/>
    <tableColumn id="16337" name="Στήλη16316"/>
    <tableColumn id="16338" name="Στήλη16317"/>
    <tableColumn id="16339" name="Στήλη16318"/>
    <tableColumn id="16340" name="Στήλη16319"/>
    <tableColumn id="16341" name="Στήλη16320"/>
    <tableColumn id="16342" name="Στήλη16321"/>
    <tableColumn id="16343" name="Στήλη16322"/>
    <tableColumn id="16344" name="Στήλη16323"/>
    <tableColumn id="16345" name="Στήλη16324"/>
    <tableColumn id="16346" name="Στήλη16325"/>
    <tableColumn id="16347" name="Στήλη16326"/>
    <tableColumn id="16348" name="Στήλη16327"/>
    <tableColumn id="16349" name="Στήλη16328"/>
    <tableColumn id="16350" name="Στήλη16329"/>
    <tableColumn id="16351" name="Στήλη16330"/>
    <tableColumn id="16352" name="Στήλη16331"/>
    <tableColumn id="16353" name="Στήλη16332"/>
    <tableColumn id="16354" name="Στήλη16333"/>
    <tableColumn id="16355" name="Στήλη16334"/>
    <tableColumn id="16356" name="Στήλη16335"/>
    <tableColumn id="16357" name="Στήλη16336"/>
    <tableColumn id="16358" name="Στήλη16337"/>
    <tableColumn id="16359" name="Στήλη16338"/>
    <tableColumn id="16360" name="Στήλη16339"/>
    <tableColumn id="16361" name="Στήλη16340"/>
    <tableColumn id="16362" name="Στήλη16341"/>
    <tableColumn id="16363" name="Στήλη16342"/>
    <tableColumn id="16364" name="Στήλη16343"/>
    <tableColumn id="16365" name="Στήλη16344"/>
    <tableColumn id="16366" name="Στήλη16345"/>
    <tableColumn id="16367" name="Στήλη16346"/>
    <tableColumn id="16368" name="Στήλη16347"/>
    <tableColumn id="16369" name="Στήλη16348"/>
    <tableColumn id="16370" name="Στήλη16349"/>
    <tableColumn id="16371" name="Στήλη16350"/>
    <tableColumn id="16372" name="Στήλη16351"/>
    <tableColumn id="16373" name="Στήλη16352"/>
    <tableColumn id="16374" name="Στήλη16353"/>
    <tableColumn id="16375" name="Στήλη16354"/>
    <tableColumn id="16376" name="Στήλη16355"/>
    <tableColumn id="16377" name="Στήλη16356"/>
    <tableColumn id="16378" name="Στήλη16357"/>
    <tableColumn id="16379" name="Στήλη16358"/>
    <tableColumn id="16380" name="Στήλη16359"/>
    <tableColumn id="16381" name="Στήλη16360"/>
    <tableColumn id="16382" name="Στήλη16361"/>
    <tableColumn id="16383" name="Στήλη16362"/>
    <tableColumn id="16384" name="Στήλη1636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32"/>
  <sheetViews>
    <sheetView tabSelected="1" workbookViewId="0"/>
  </sheetViews>
  <sheetFormatPr defaultRowHeight="15"/>
  <cols>
    <col min="1" max="1" width="6.5703125" customWidth="1"/>
    <col min="4" max="4" width="23.42578125" customWidth="1"/>
    <col min="5" max="5" width="12.85546875" customWidth="1"/>
    <col min="6" max="6" width="65.7109375" customWidth="1"/>
    <col min="7" max="7" width="7.140625" customWidth="1"/>
    <col min="8" max="8" width="4.7109375" customWidth="1"/>
    <col min="9" max="9" width="12.28515625" customWidth="1"/>
    <col min="11" max="11" width="16.7109375" customWidth="1"/>
    <col min="13" max="13" width="20.85546875" customWidth="1"/>
    <col min="14" max="14" width="20.28515625" customWidth="1"/>
    <col min="15" max="15" width="13.7109375" customWidth="1"/>
    <col min="16" max="16" width="7.5703125" customWidth="1"/>
    <col min="17" max="17" width="11.85546875" customWidth="1"/>
    <col min="18" max="18" width="12" customWidth="1"/>
    <col min="19" max="19" width="9" customWidth="1"/>
    <col min="20" max="20" width="40.5703125" customWidth="1"/>
    <col min="21" max="21" width="13.42578125" customWidth="1"/>
    <col min="22" max="30" width="9.28515625" customWidth="1"/>
    <col min="31" max="120" width="10.28515625" customWidth="1"/>
    <col min="121" max="1020" width="11.28515625" customWidth="1"/>
    <col min="1021" max="10020" width="12.28515625" customWidth="1"/>
    <col min="10021" max="16384" width="13.28515625" customWidth="1"/>
  </cols>
  <sheetData>
    <row r="1" spans="1:1638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1005</v>
      </c>
      <c r="W1" t="s">
        <v>1006</v>
      </c>
      <c r="X1" t="s">
        <v>1007</v>
      </c>
      <c r="Y1" t="s">
        <v>1008</v>
      </c>
      <c r="Z1" t="s">
        <v>1009</v>
      </c>
      <c r="AA1" t="s">
        <v>1010</v>
      </c>
      <c r="AB1" t="s">
        <v>1011</v>
      </c>
      <c r="AC1" t="s">
        <v>1012</v>
      </c>
      <c r="AD1" t="s">
        <v>1013</v>
      </c>
      <c r="AE1" t="s">
        <v>1014</v>
      </c>
      <c r="AF1" t="s">
        <v>1015</v>
      </c>
      <c r="AG1" t="s">
        <v>1016</v>
      </c>
      <c r="AH1" t="s">
        <v>1017</v>
      </c>
      <c r="AI1" t="s">
        <v>1018</v>
      </c>
      <c r="AJ1" t="s">
        <v>1019</v>
      </c>
      <c r="AK1" t="s">
        <v>1020</v>
      </c>
      <c r="AL1" t="s">
        <v>1021</v>
      </c>
      <c r="AM1" t="s">
        <v>1022</v>
      </c>
      <c r="AN1" t="s">
        <v>1023</v>
      </c>
      <c r="AO1" t="s">
        <v>1024</v>
      </c>
      <c r="AP1" t="s">
        <v>1025</v>
      </c>
      <c r="AQ1" t="s">
        <v>1026</v>
      </c>
      <c r="AR1" t="s">
        <v>1027</v>
      </c>
      <c r="AS1" t="s">
        <v>1028</v>
      </c>
      <c r="AT1" t="s">
        <v>1029</v>
      </c>
      <c r="AU1" t="s">
        <v>1030</v>
      </c>
      <c r="AV1" t="s">
        <v>1031</v>
      </c>
      <c r="AW1" t="s">
        <v>1032</v>
      </c>
      <c r="AX1" t="s">
        <v>1033</v>
      </c>
      <c r="AY1" t="s">
        <v>1034</v>
      </c>
      <c r="AZ1" t="s">
        <v>1035</v>
      </c>
      <c r="BA1" t="s">
        <v>1036</v>
      </c>
      <c r="BB1" t="s">
        <v>1037</v>
      </c>
      <c r="BC1" t="s">
        <v>1038</v>
      </c>
      <c r="BD1" t="s">
        <v>1039</v>
      </c>
      <c r="BE1" t="s">
        <v>1040</v>
      </c>
      <c r="BF1" t="s">
        <v>1041</v>
      </c>
      <c r="BG1" t="s">
        <v>1042</v>
      </c>
      <c r="BH1" t="s">
        <v>1043</v>
      </c>
      <c r="BI1" t="s">
        <v>1044</v>
      </c>
      <c r="BJ1" t="s">
        <v>1045</v>
      </c>
      <c r="BK1" t="s">
        <v>1046</v>
      </c>
      <c r="BL1" t="s">
        <v>1047</v>
      </c>
      <c r="BM1" t="s">
        <v>1048</v>
      </c>
      <c r="BN1" t="s">
        <v>1049</v>
      </c>
      <c r="BO1" t="s">
        <v>1050</v>
      </c>
      <c r="BP1" t="s">
        <v>1051</v>
      </c>
      <c r="BQ1" t="s">
        <v>1052</v>
      </c>
      <c r="BR1" t="s">
        <v>1053</v>
      </c>
      <c r="BS1" t="s">
        <v>1054</v>
      </c>
      <c r="BT1" t="s">
        <v>1055</v>
      </c>
      <c r="BU1" t="s">
        <v>1056</v>
      </c>
      <c r="BV1" t="s">
        <v>1057</v>
      </c>
      <c r="BW1" t="s">
        <v>1058</v>
      </c>
      <c r="BX1" t="s">
        <v>1059</v>
      </c>
      <c r="BY1" t="s">
        <v>1060</v>
      </c>
      <c r="BZ1" t="s">
        <v>1061</v>
      </c>
      <c r="CA1" t="s">
        <v>1062</v>
      </c>
      <c r="CB1" t="s">
        <v>1063</v>
      </c>
      <c r="CC1" t="s">
        <v>1064</v>
      </c>
      <c r="CD1" t="s">
        <v>1065</v>
      </c>
      <c r="CE1" t="s">
        <v>1066</v>
      </c>
      <c r="CF1" t="s">
        <v>1067</v>
      </c>
      <c r="CG1" t="s">
        <v>1068</v>
      </c>
      <c r="CH1" t="s">
        <v>1069</v>
      </c>
      <c r="CI1" t="s">
        <v>1070</v>
      </c>
      <c r="CJ1" t="s">
        <v>1071</v>
      </c>
      <c r="CK1" t="s">
        <v>1072</v>
      </c>
      <c r="CL1" t="s">
        <v>1073</v>
      </c>
      <c r="CM1" t="s">
        <v>1074</v>
      </c>
      <c r="CN1" t="s">
        <v>1075</v>
      </c>
      <c r="CO1" t="s">
        <v>1076</v>
      </c>
      <c r="CP1" t="s">
        <v>1077</v>
      </c>
      <c r="CQ1" t="s">
        <v>1078</v>
      </c>
      <c r="CR1" t="s">
        <v>1079</v>
      </c>
      <c r="CS1" t="s">
        <v>1080</v>
      </c>
      <c r="CT1" t="s">
        <v>1081</v>
      </c>
      <c r="CU1" t="s">
        <v>1082</v>
      </c>
      <c r="CV1" t="s">
        <v>1083</v>
      </c>
      <c r="CW1" t="s">
        <v>1084</v>
      </c>
      <c r="CX1" t="s">
        <v>1085</v>
      </c>
      <c r="CY1" t="s">
        <v>1086</v>
      </c>
      <c r="CZ1" t="s">
        <v>1087</v>
      </c>
      <c r="DA1" t="s">
        <v>1088</v>
      </c>
      <c r="DB1" t="s">
        <v>1089</v>
      </c>
      <c r="DC1" t="s">
        <v>1090</v>
      </c>
      <c r="DD1" t="s">
        <v>1091</v>
      </c>
      <c r="DE1" t="s">
        <v>1092</v>
      </c>
      <c r="DF1" t="s">
        <v>1093</v>
      </c>
      <c r="DG1" t="s">
        <v>1094</v>
      </c>
      <c r="DH1" t="s">
        <v>1095</v>
      </c>
      <c r="DI1" t="s">
        <v>1096</v>
      </c>
      <c r="DJ1" t="s">
        <v>1097</v>
      </c>
      <c r="DK1" t="s">
        <v>1098</v>
      </c>
      <c r="DL1" t="s">
        <v>1099</v>
      </c>
      <c r="DM1" t="s">
        <v>1100</v>
      </c>
      <c r="DN1" t="s">
        <v>1101</v>
      </c>
      <c r="DO1" t="s">
        <v>1102</v>
      </c>
      <c r="DP1" t="s">
        <v>1103</v>
      </c>
      <c r="DQ1" t="s">
        <v>1104</v>
      </c>
      <c r="DR1" t="s">
        <v>1105</v>
      </c>
      <c r="DS1" t="s">
        <v>1106</v>
      </c>
      <c r="DT1" t="s">
        <v>1107</v>
      </c>
      <c r="DU1" t="s">
        <v>1108</v>
      </c>
      <c r="DV1" t="s">
        <v>1109</v>
      </c>
      <c r="DW1" t="s">
        <v>1110</v>
      </c>
      <c r="DX1" t="s">
        <v>1111</v>
      </c>
      <c r="DY1" t="s">
        <v>1112</v>
      </c>
      <c r="DZ1" t="s">
        <v>1113</v>
      </c>
      <c r="EA1" t="s">
        <v>1114</v>
      </c>
      <c r="EB1" t="s">
        <v>1115</v>
      </c>
      <c r="EC1" t="s">
        <v>1116</v>
      </c>
      <c r="ED1" t="s">
        <v>1117</v>
      </c>
      <c r="EE1" t="s">
        <v>1118</v>
      </c>
      <c r="EF1" t="s">
        <v>1119</v>
      </c>
      <c r="EG1" t="s">
        <v>1120</v>
      </c>
      <c r="EH1" t="s">
        <v>1121</v>
      </c>
      <c r="EI1" t="s">
        <v>1122</v>
      </c>
      <c r="EJ1" t="s">
        <v>1123</v>
      </c>
      <c r="EK1" t="s">
        <v>1124</v>
      </c>
      <c r="EL1" t="s">
        <v>1125</v>
      </c>
      <c r="EM1" t="s">
        <v>1126</v>
      </c>
      <c r="EN1" t="s">
        <v>1127</v>
      </c>
      <c r="EO1" t="s">
        <v>1128</v>
      </c>
      <c r="EP1" t="s">
        <v>1129</v>
      </c>
      <c r="EQ1" t="s">
        <v>1130</v>
      </c>
      <c r="ER1" t="s">
        <v>1131</v>
      </c>
      <c r="ES1" t="s">
        <v>1132</v>
      </c>
      <c r="ET1" t="s">
        <v>1133</v>
      </c>
      <c r="EU1" t="s">
        <v>1134</v>
      </c>
      <c r="EV1" t="s">
        <v>1135</v>
      </c>
      <c r="EW1" t="s">
        <v>1136</v>
      </c>
      <c r="EX1" t="s">
        <v>1137</v>
      </c>
      <c r="EY1" t="s">
        <v>1138</v>
      </c>
      <c r="EZ1" t="s">
        <v>1139</v>
      </c>
      <c r="FA1" t="s">
        <v>1140</v>
      </c>
      <c r="FB1" t="s">
        <v>1141</v>
      </c>
      <c r="FC1" t="s">
        <v>1142</v>
      </c>
      <c r="FD1" t="s">
        <v>1143</v>
      </c>
      <c r="FE1" t="s">
        <v>1144</v>
      </c>
      <c r="FF1" t="s">
        <v>1145</v>
      </c>
      <c r="FG1" t="s">
        <v>1146</v>
      </c>
      <c r="FH1" t="s">
        <v>1147</v>
      </c>
      <c r="FI1" t="s">
        <v>1148</v>
      </c>
      <c r="FJ1" t="s">
        <v>1149</v>
      </c>
      <c r="FK1" t="s">
        <v>1150</v>
      </c>
      <c r="FL1" t="s">
        <v>1151</v>
      </c>
      <c r="FM1" t="s">
        <v>1152</v>
      </c>
      <c r="FN1" t="s">
        <v>1153</v>
      </c>
      <c r="FO1" t="s">
        <v>1154</v>
      </c>
      <c r="FP1" t="s">
        <v>1155</v>
      </c>
      <c r="FQ1" t="s">
        <v>1156</v>
      </c>
      <c r="FR1" t="s">
        <v>1157</v>
      </c>
      <c r="FS1" t="s">
        <v>1158</v>
      </c>
      <c r="FT1" t="s">
        <v>1159</v>
      </c>
      <c r="FU1" t="s">
        <v>1160</v>
      </c>
      <c r="FV1" t="s">
        <v>1161</v>
      </c>
      <c r="FW1" t="s">
        <v>1162</v>
      </c>
      <c r="FX1" t="s">
        <v>1163</v>
      </c>
      <c r="FY1" t="s">
        <v>1164</v>
      </c>
      <c r="FZ1" t="s">
        <v>1165</v>
      </c>
      <c r="GA1" t="s">
        <v>1166</v>
      </c>
      <c r="GB1" t="s">
        <v>1167</v>
      </c>
      <c r="GC1" t="s">
        <v>1168</v>
      </c>
      <c r="GD1" t="s">
        <v>1169</v>
      </c>
      <c r="GE1" t="s">
        <v>1170</v>
      </c>
      <c r="GF1" t="s">
        <v>1171</v>
      </c>
      <c r="GG1" t="s">
        <v>1172</v>
      </c>
      <c r="GH1" t="s">
        <v>1173</v>
      </c>
      <c r="GI1" t="s">
        <v>1174</v>
      </c>
      <c r="GJ1" t="s">
        <v>1175</v>
      </c>
      <c r="GK1" t="s">
        <v>1176</v>
      </c>
      <c r="GL1" t="s">
        <v>1177</v>
      </c>
      <c r="GM1" t="s">
        <v>1178</v>
      </c>
      <c r="GN1" t="s">
        <v>1179</v>
      </c>
      <c r="GO1" t="s">
        <v>1180</v>
      </c>
      <c r="GP1" t="s">
        <v>1181</v>
      </c>
      <c r="GQ1" t="s">
        <v>1182</v>
      </c>
      <c r="GR1" t="s">
        <v>1183</v>
      </c>
      <c r="GS1" t="s">
        <v>1184</v>
      </c>
      <c r="GT1" t="s">
        <v>1185</v>
      </c>
      <c r="GU1" t="s">
        <v>1186</v>
      </c>
      <c r="GV1" t="s">
        <v>1187</v>
      </c>
      <c r="GW1" t="s">
        <v>1188</v>
      </c>
      <c r="GX1" t="s">
        <v>1189</v>
      </c>
      <c r="GY1" t="s">
        <v>1190</v>
      </c>
      <c r="GZ1" t="s">
        <v>1191</v>
      </c>
      <c r="HA1" t="s">
        <v>1192</v>
      </c>
      <c r="HB1" t="s">
        <v>1193</v>
      </c>
      <c r="HC1" t="s">
        <v>1194</v>
      </c>
      <c r="HD1" t="s">
        <v>1195</v>
      </c>
      <c r="HE1" t="s">
        <v>1196</v>
      </c>
      <c r="HF1" t="s">
        <v>1197</v>
      </c>
      <c r="HG1" t="s">
        <v>1198</v>
      </c>
      <c r="HH1" t="s">
        <v>1199</v>
      </c>
      <c r="HI1" t="s">
        <v>1200</v>
      </c>
      <c r="HJ1" t="s">
        <v>1201</v>
      </c>
      <c r="HK1" t="s">
        <v>1202</v>
      </c>
      <c r="HL1" t="s">
        <v>1203</v>
      </c>
      <c r="HM1" t="s">
        <v>1204</v>
      </c>
      <c r="HN1" t="s">
        <v>1205</v>
      </c>
      <c r="HO1" t="s">
        <v>1206</v>
      </c>
      <c r="HP1" t="s">
        <v>1207</v>
      </c>
      <c r="HQ1" t="s">
        <v>1208</v>
      </c>
      <c r="HR1" t="s">
        <v>1209</v>
      </c>
      <c r="HS1" t="s">
        <v>1210</v>
      </c>
      <c r="HT1" t="s">
        <v>1211</v>
      </c>
      <c r="HU1" t="s">
        <v>1212</v>
      </c>
      <c r="HV1" t="s">
        <v>1213</v>
      </c>
      <c r="HW1" t="s">
        <v>1214</v>
      </c>
      <c r="HX1" t="s">
        <v>1215</v>
      </c>
      <c r="HY1" t="s">
        <v>1216</v>
      </c>
      <c r="HZ1" t="s">
        <v>1217</v>
      </c>
      <c r="IA1" t="s">
        <v>1218</v>
      </c>
      <c r="IB1" t="s">
        <v>1219</v>
      </c>
      <c r="IC1" t="s">
        <v>1220</v>
      </c>
      <c r="ID1" t="s">
        <v>1221</v>
      </c>
      <c r="IE1" t="s">
        <v>1222</v>
      </c>
      <c r="IF1" t="s">
        <v>1223</v>
      </c>
      <c r="IG1" t="s">
        <v>1224</v>
      </c>
      <c r="IH1" t="s">
        <v>1225</v>
      </c>
      <c r="II1" t="s">
        <v>1226</v>
      </c>
      <c r="IJ1" t="s">
        <v>1227</v>
      </c>
      <c r="IK1" t="s">
        <v>1228</v>
      </c>
      <c r="IL1" t="s">
        <v>1229</v>
      </c>
      <c r="IM1" t="s">
        <v>1230</v>
      </c>
      <c r="IN1" t="s">
        <v>1231</v>
      </c>
      <c r="IO1" t="s">
        <v>1232</v>
      </c>
      <c r="IP1" t="s">
        <v>1233</v>
      </c>
      <c r="IQ1" t="s">
        <v>1234</v>
      </c>
      <c r="IR1" t="s">
        <v>1235</v>
      </c>
      <c r="IS1" t="s">
        <v>1236</v>
      </c>
      <c r="IT1" t="s">
        <v>1237</v>
      </c>
      <c r="IU1" t="s">
        <v>1238</v>
      </c>
      <c r="IV1" t="s">
        <v>1239</v>
      </c>
      <c r="IW1" t="s">
        <v>1240</v>
      </c>
      <c r="IX1" t="s">
        <v>1241</v>
      </c>
      <c r="IY1" t="s">
        <v>1242</v>
      </c>
      <c r="IZ1" t="s">
        <v>1243</v>
      </c>
      <c r="JA1" t="s">
        <v>1244</v>
      </c>
      <c r="JB1" t="s">
        <v>1245</v>
      </c>
      <c r="JC1" t="s">
        <v>1246</v>
      </c>
      <c r="JD1" t="s">
        <v>1247</v>
      </c>
      <c r="JE1" t="s">
        <v>1248</v>
      </c>
      <c r="JF1" t="s">
        <v>1249</v>
      </c>
      <c r="JG1" t="s">
        <v>1250</v>
      </c>
      <c r="JH1" t="s">
        <v>1251</v>
      </c>
      <c r="JI1" t="s">
        <v>1252</v>
      </c>
      <c r="JJ1" t="s">
        <v>1253</v>
      </c>
      <c r="JK1" t="s">
        <v>1254</v>
      </c>
      <c r="JL1" t="s">
        <v>1255</v>
      </c>
      <c r="JM1" t="s">
        <v>1256</v>
      </c>
      <c r="JN1" t="s">
        <v>1257</v>
      </c>
      <c r="JO1" t="s">
        <v>1258</v>
      </c>
      <c r="JP1" t="s">
        <v>1259</v>
      </c>
      <c r="JQ1" t="s">
        <v>1260</v>
      </c>
      <c r="JR1" t="s">
        <v>1261</v>
      </c>
      <c r="JS1" t="s">
        <v>1262</v>
      </c>
      <c r="JT1" t="s">
        <v>1263</v>
      </c>
      <c r="JU1" t="s">
        <v>1264</v>
      </c>
      <c r="JV1" t="s">
        <v>1265</v>
      </c>
      <c r="JW1" t="s">
        <v>1266</v>
      </c>
      <c r="JX1" t="s">
        <v>1267</v>
      </c>
      <c r="JY1" t="s">
        <v>1268</v>
      </c>
      <c r="JZ1" t="s">
        <v>1269</v>
      </c>
      <c r="KA1" t="s">
        <v>1270</v>
      </c>
      <c r="KB1" t="s">
        <v>1271</v>
      </c>
      <c r="KC1" t="s">
        <v>1272</v>
      </c>
      <c r="KD1" t="s">
        <v>1273</v>
      </c>
      <c r="KE1" t="s">
        <v>1274</v>
      </c>
      <c r="KF1" t="s">
        <v>1275</v>
      </c>
      <c r="KG1" t="s">
        <v>1276</v>
      </c>
      <c r="KH1" t="s">
        <v>1277</v>
      </c>
      <c r="KI1" t="s">
        <v>1278</v>
      </c>
      <c r="KJ1" t="s">
        <v>1279</v>
      </c>
      <c r="KK1" t="s">
        <v>1280</v>
      </c>
      <c r="KL1" t="s">
        <v>1281</v>
      </c>
      <c r="KM1" t="s">
        <v>1282</v>
      </c>
      <c r="KN1" t="s">
        <v>1283</v>
      </c>
      <c r="KO1" t="s">
        <v>1284</v>
      </c>
      <c r="KP1" t="s">
        <v>1285</v>
      </c>
      <c r="KQ1" t="s">
        <v>1286</v>
      </c>
      <c r="KR1" t="s">
        <v>1287</v>
      </c>
      <c r="KS1" t="s">
        <v>1288</v>
      </c>
      <c r="KT1" t="s">
        <v>1289</v>
      </c>
      <c r="KU1" t="s">
        <v>1290</v>
      </c>
      <c r="KV1" t="s">
        <v>1291</v>
      </c>
      <c r="KW1" t="s">
        <v>1292</v>
      </c>
      <c r="KX1" t="s">
        <v>1293</v>
      </c>
      <c r="KY1" t="s">
        <v>1294</v>
      </c>
      <c r="KZ1" t="s">
        <v>1295</v>
      </c>
      <c r="LA1" t="s">
        <v>1296</v>
      </c>
      <c r="LB1" t="s">
        <v>1297</v>
      </c>
      <c r="LC1" t="s">
        <v>1298</v>
      </c>
      <c r="LD1" t="s">
        <v>1299</v>
      </c>
      <c r="LE1" t="s">
        <v>1300</v>
      </c>
      <c r="LF1" t="s">
        <v>1301</v>
      </c>
      <c r="LG1" t="s">
        <v>1302</v>
      </c>
      <c r="LH1" t="s">
        <v>1303</v>
      </c>
      <c r="LI1" t="s">
        <v>1304</v>
      </c>
      <c r="LJ1" t="s">
        <v>1305</v>
      </c>
      <c r="LK1" t="s">
        <v>1306</v>
      </c>
      <c r="LL1" t="s">
        <v>1307</v>
      </c>
      <c r="LM1" t="s">
        <v>1308</v>
      </c>
      <c r="LN1" t="s">
        <v>1309</v>
      </c>
      <c r="LO1" t="s">
        <v>1310</v>
      </c>
      <c r="LP1" t="s">
        <v>1311</v>
      </c>
      <c r="LQ1" t="s">
        <v>1312</v>
      </c>
      <c r="LR1" t="s">
        <v>1313</v>
      </c>
      <c r="LS1" t="s">
        <v>1314</v>
      </c>
      <c r="LT1" t="s">
        <v>1315</v>
      </c>
      <c r="LU1" t="s">
        <v>1316</v>
      </c>
      <c r="LV1" t="s">
        <v>1317</v>
      </c>
      <c r="LW1" t="s">
        <v>1318</v>
      </c>
      <c r="LX1" t="s">
        <v>1319</v>
      </c>
      <c r="LY1" t="s">
        <v>1320</v>
      </c>
      <c r="LZ1" t="s">
        <v>1321</v>
      </c>
      <c r="MA1" t="s">
        <v>1322</v>
      </c>
      <c r="MB1" t="s">
        <v>1323</v>
      </c>
      <c r="MC1" t="s">
        <v>1324</v>
      </c>
      <c r="MD1" t="s">
        <v>1325</v>
      </c>
      <c r="ME1" t="s">
        <v>1326</v>
      </c>
      <c r="MF1" t="s">
        <v>1327</v>
      </c>
      <c r="MG1" t="s">
        <v>1328</v>
      </c>
      <c r="MH1" t="s">
        <v>1329</v>
      </c>
      <c r="MI1" t="s">
        <v>1330</v>
      </c>
      <c r="MJ1" t="s">
        <v>1331</v>
      </c>
      <c r="MK1" t="s">
        <v>1332</v>
      </c>
      <c r="ML1" t="s">
        <v>1333</v>
      </c>
      <c r="MM1" t="s">
        <v>1334</v>
      </c>
      <c r="MN1" t="s">
        <v>1335</v>
      </c>
      <c r="MO1" t="s">
        <v>1336</v>
      </c>
      <c r="MP1" t="s">
        <v>1337</v>
      </c>
      <c r="MQ1" t="s">
        <v>1338</v>
      </c>
      <c r="MR1" t="s">
        <v>1339</v>
      </c>
      <c r="MS1" t="s">
        <v>1340</v>
      </c>
      <c r="MT1" t="s">
        <v>1341</v>
      </c>
      <c r="MU1" t="s">
        <v>1342</v>
      </c>
      <c r="MV1" t="s">
        <v>1343</v>
      </c>
      <c r="MW1" t="s">
        <v>1344</v>
      </c>
      <c r="MX1" t="s">
        <v>1345</v>
      </c>
      <c r="MY1" t="s">
        <v>1346</v>
      </c>
      <c r="MZ1" t="s">
        <v>1347</v>
      </c>
      <c r="NA1" t="s">
        <v>1348</v>
      </c>
      <c r="NB1" t="s">
        <v>1349</v>
      </c>
      <c r="NC1" t="s">
        <v>1350</v>
      </c>
      <c r="ND1" t="s">
        <v>1351</v>
      </c>
      <c r="NE1" t="s">
        <v>1352</v>
      </c>
      <c r="NF1" t="s">
        <v>1353</v>
      </c>
      <c r="NG1" t="s">
        <v>1354</v>
      </c>
      <c r="NH1" t="s">
        <v>1355</v>
      </c>
      <c r="NI1" t="s">
        <v>1356</v>
      </c>
      <c r="NJ1" t="s">
        <v>1357</v>
      </c>
      <c r="NK1" t="s">
        <v>1358</v>
      </c>
      <c r="NL1" t="s">
        <v>1359</v>
      </c>
      <c r="NM1" t="s">
        <v>1360</v>
      </c>
      <c r="NN1" t="s">
        <v>1361</v>
      </c>
      <c r="NO1" t="s">
        <v>1362</v>
      </c>
      <c r="NP1" t="s">
        <v>1363</v>
      </c>
      <c r="NQ1" t="s">
        <v>1364</v>
      </c>
      <c r="NR1" t="s">
        <v>1365</v>
      </c>
      <c r="NS1" t="s">
        <v>1366</v>
      </c>
      <c r="NT1" t="s">
        <v>1367</v>
      </c>
      <c r="NU1" t="s">
        <v>1368</v>
      </c>
      <c r="NV1" t="s">
        <v>1369</v>
      </c>
      <c r="NW1" t="s">
        <v>1370</v>
      </c>
      <c r="NX1" t="s">
        <v>1371</v>
      </c>
      <c r="NY1" t="s">
        <v>1372</v>
      </c>
      <c r="NZ1" t="s">
        <v>1373</v>
      </c>
      <c r="OA1" t="s">
        <v>1374</v>
      </c>
      <c r="OB1" t="s">
        <v>1375</v>
      </c>
      <c r="OC1" t="s">
        <v>1376</v>
      </c>
      <c r="OD1" t="s">
        <v>1377</v>
      </c>
      <c r="OE1" t="s">
        <v>1378</v>
      </c>
      <c r="OF1" t="s">
        <v>1379</v>
      </c>
      <c r="OG1" t="s">
        <v>1380</v>
      </c>
      <c r="OH1" t="s">
        <v>1381</v>
      </c>
      <c r="OI1" t="s">
        <v>1382</v>
      </c>
      <c r="OJ1" t="s">
        <v>1383</v>
      </c>
      <c r="OK1" t="s">
        <v>1384</v>
      </c>
      <c r="OL1" t="s">
        <v>1385</v>
      </c>
      <c r="OM1" t="s">
        <v>1386</v>
      </c>
      <c r="ON1" t="s">
        <v>1387</v>
      </c>
      <c r="OO1" t="s">
        <v>1388</v>
      </c>
      <c r="OP1" t="s">
        <v>1389</v>
      </c>
      <c r="OQ1" t="s">
        <v>1390</v>
      </c>
      <c r="OR1" t="s">
        <v>1391</v>
      </c>
      <c r="OS1" t="s">
        <v>1392</v>
      </c>
      <c r="OT1" t="s">
        <v>1393</v>
      </c>
      <c r="OU1" t="s">
        <v>1394</v>
      </c>
      <c r="OV1" t="s">
        <v>1395</v>
      </c>
      <c r="OW1" t="s">
        <v>1396</v>
      </c>
      <c r="OX1" t="s">
        <v>1397</v>
      </c>
      <c r="OY1" t="s">
        <v>1398</v>
      </c>
      <c r="OZ1" t="s">
        <v>1399</v>
      </c>
      <c r="PA1" t="s">
        <v>1400</v>
      </c>
      <c r="PB1" t="s">
        <v>1401</v>
      </c>
      <c r="PC1" t="s">
        <v>1402</v>
      </c>
      <c r="PD1" t="s">
        <v>1403</v>
      </c>
      <c r="PE1" t="s">
        <v>1404</v>
      </c>
      <c r="PF1" t="s">
        <v>1405</v>
      </c>
      <c r="PG1" t="s">
        <v>1406</v>
      </c>
      <c r="PH1" t="s">
        <v>1407</v>
      </c>
      <c r="PI1" t="s">
        <v>1408</v>
      </c>
      <c r="PJ1" t="s">
        <v>1409</v>
      </c>
      <c r="PK1" t="s">
        <v>1410</v>
      </c>
      <c r="PL1" t="s">
        <v>1411</v>
      </c>
      <c r="PM1" t="s">
        <v>1412</v>
      </c>
      <c r="PN1" t="s">
        <v>1413</v>
      </c>
      <c r="PO1" t="s">
        <v>1414</v>
      </c>
      <c r="PP1" t="s">
        <v>1415</v>
      </c>
      <c r="PQ1" t="s">
        <v>1416</v>
      </c>
      <c r="PR1" t="s">
        <v>1417</v>
      </c>
      <c r="PS1" t="s">
        <v>1418</v>
      </c>
      <c r="PT1" t="s">
        <v>1419</v>
      </c>
      <c r="PU1" t="s">
        <v>1420</v>
      </c>
      <c r="PV1" t="s">
        <v>1421</v>
      </c>
      <c r="PW1" t="s">
        <v>1422</v>
      </c>
      <c r="PX1" t="s">
        <v>1423</v>
      </c>
      <c r="PY1" t="s">
        <v>1424</v>
      </c>
      <c r="PZ1" t="s">
        <v>1425</v>
      </c>
      <c r="QA1" t="s">
        <v>1426</v>
      </c>
      <c r="QB1" t="s">
        <v>1427</v>
      </c>
      <c r="QC1" t="s">
        <v>1428</v>
      </c>
      <c r="QD1" t="s">
        <v>1429</v>
      </c>
      <c r="QE1" t="s">
        <v>1430</v>
      </c>
      <c r="QF1" t="s">
        <v>1431</v>
      </c>
      <c r="QG1" t="s">
        <v>1432</v>
      </c>
      <c r="QH1" t="s">
        <v>1433</v>
      </c>
      <c r="QI1" t="s">
        <v>1434</v>
      </c>
      <c r="QJ1" t="s">
        <v>1435</v>
      </c>
      <c r="QK1" t="s">
        <v>1436</v>
      </c>
      <c r="QL1" t="s">
        <v>1437</v>
      </c>
      <c r="QM1" t="s">
        <v>1438</v>
      </c>
      <c r="QN1" t="s">
        <v>1439</v>
      </c>
      <c r="QO1" t="s">
        <v>1440</v>
      </c>
      <c r="QP1" t="s">
        <v>1441</v>
      </c>
      <c r="QQ1" t="s">
        <v>1442</v>
      </c>
      <c r="QR1" t="s">
        <v>1443</v>
      </c>
      <c r="QS1" t="s">
        <v>1444</v>
      </c>
      <c r="QT1" t="s">
        <v>1445</v>
      </c>
      <c r="QU1" t="s">
        <v>1446</v>
      </c>
      <c r="QV1" t="s">
        <v>1447</v>
      </c>
      <c r="QW1" t="s">
        <v>1448</v>
      </c>
      <c r="QX1" t="s">
        <v>1449</v>
      </c>
      <c r="QY1" t="s">
        <v>1450</v>
      </c>
      <c r="QZ1" t="s">
        <v>1451</v>
      </c>
      <c r="RA1" t="s">
        <v>1452</v>
      </c>
      <c r="RB1" t="s">
        <v>1453</v>
      </c>
      <c r="RC1" t="s">
        <v>1454</v>
      </c>
      <c r="RD1" t="s">
        <v>1455</v>
      </c>
      <c r="RE1" t="s">
        <v>1456</v>
      </c>
      <c r="RF1" t="s">
        <v>1457</v>
      </c>
      <c r="RG1" t="s">
        <v>1458</v>
      </c>
      <c r="RH1" t="s">
        <v>1459</v>
      </c>
      <c r="RI1" t="s">
        <v>1460</v>
      </c>
      <c r="RJ1" t="s">
        <v>1461</v>
      </c>
      <c r="RK1" t="s">
        <v>1462</v>
      </c>
      <c r="RL1" t="s">
        <v>1463</v>
      </c>
      <c r="RM1" t="s">
        <v>1464</v>
      </c>
      <c r="RN1" t="s">
        <v>1465</v>
      </c>
      <c r="RO1" t="s">
        <v>1466</v>
      </c>
      <c r="RP1" t="s">
        <v>1467</v>
      </c>
      <c r="RQ1" t="s">
        <v>1468</v>
      </c>
      <c r="RR1" t="s">
        <v>1469</v>
      </c>
      <c r="RS1" t="s">
        <v>1470</v>
      </c>
      <c r="RT1" t="s">
        <v>1471</v>
      </c>
      <c r="RU1" t="s">
        <v>1472</v>
      </c>
      <c r="RV1" t="s">
        <v>1473</v>
      </c>
      <c r="RW1" t="s">
        <v>1474</v>
      </c>
      <c r="RX1" t="s">
        <v>1475</v>
      </c>
      <c r="RY1" t="s">
        <v>1476</v>
      </c>
      <c r="RZ1" t="s">
        <v>1477</v>
      </c>
      <c r="SA1" t="s">
        <v>1478</v>
      </c>
      <c r="SB1" t="s">
        <v>1479</v>
      </c>
      <c r="SC1" t="s">
        <v>1480</v>
      </c>
      <c r="SD1" t="s">
        <v>1481</v>
      </c>
      <c r="SE1" t="s">
        <v>1482</v>
      </c>
      <c r="SF1" t="s">
        <v>1483</v>
      </c>
      <c r="SG1" t="s">
        <v>1484</v>
      </c>
      <c r="SH1" t="s">
        <v>1485</v>
      </c>
      <c r="SI1" t="s">
        <v>1486</v>
      </c>
      <c r="SJ1" t="s">
        <v>1487</v>
      </c>
      <c r="SK1" t="s">
        <v>1488</v>
      </c>
      <c r="SL1" t="s">
        <v>1489</v>
      </c>
      <c r="SM1" t="s">
        <v>1490</v>
      </c>
      <c r="SN1" t="s">
        <v>1491</v>
      </c>
      <c r="SO1" t="s">
        <v>1492</v>
      </c>
      <c r="SP1" t="s">
        <v>1493</v>
      </c>
      <c r="SQ1" t="s">
        <v>1494</v>
      </c>
      <c r="SR1" t="s">
        <v>1495</v>
      </c>
      <c r="SS1" t="s">
        <v>1496</v>
      </c>
      <c r="ST1" t="s">
        <v>1497</v>
      </c>
      <c r="SU1" t="s">
        <v>1498</v>
      </c>
      <c r="SV1" t="s">
        <v>1499</v>
      </c>
      <c r="SW1" t="s">
        <v>1500</v>
      </c>
      <c r="SX1" t="s">
        <v>1501</v>
      </c>
      <c r="SY1" t="s">
        <v>1502</v>
      </c>
      <c r="SZ1" t="s">
        <v>1503</v>
      </c>
      <c r="TA1" t="s">
        <v>1504</v>
      </c>
      <c r="TB1" t="s">
        <v>1505</v>
      </c>
      <c r="TC1" t="s">
        <v>1506</v>
      </c>
      <c r="TD1" t="s">
        <v>1507</v>
      </c>
      <c r="TE1" t="s">
        <v>1508</v>
      </c>
      <c r="TF1" t="s">
        <v>1509</v>
      </c>
      <c r="TG1" t="s">
        <v>1510</v>
      </c>
      <c r="TH1" t="s">
        <v>1511</v>
      </c>
      <c r="TI1" t="s">
        <v>1512</v>
      </c>
      <c r="TJ1" t="s">
        <v>1513</v>
      </c>
      <c r="TK1" t="s">
        <v>1514</v>
      </c>
      <c r="TL1" t="s">
        <v>1515</v>
      </c>
      <c r="TM1" t="s">
        <v>1516</v>
      </c>
      <c r="TN1" t="s">
        <v>1517</v>
      </c>
      <c r="TO1" t="s">
        <v>1518</v>
      </c>
      <c r="TP1" t="s">
        <v>1519</v>
      </c>
      <c r="TQ1" t="s">
        <v>1520</v>
      </c>
      <c r="TR1" t="s">
        <v>1521</v>
      </c>
      <c r="TS1" t="s">
        <v>1522</v>
      </c>
      <c r="TT1" t="s">
        <v>1523</v>
      </c>
      <c r="TU1" t="s">
        <v>1524</v>
      </c>
      <c r="TV1" t="s">
        <v>1525</v>
      </c>
      <c r="TW1" t="s">
        <v>1526</v>
      </c>
      <c r="TX1" t="s">
        <v>1527</v>
      </c>
      <c r="TY1" t="s">
        <v>1528</v>
      </c>
      <c r="TZ1" t="s">
        <v>1529</v>
      </c>
      <c r="UA1" t="s">
        <v>1530</v>
      </c>
      <c r="UB1" t="s">
        <v>1531</v>
      </c>
      <c r="UC1" t="s">
        <v>1532</v>
      </c>
      <c r="UD1" t="s">
        <v>1533</v>
      </c>
      <c r="UE1" t="s">
        <v>1534</v>
      </c>
      <c r="UF1" t="s">
        <v>1535</v>
      </c>
      <c r="UG1" t="s">
        <v>1536</v>
      </c>
      <c r="UH1" t="s">
        <v>1537</v>
      </c>
      <c r="UI1" t="s">
        <v>1538</v>
      </c>
      <c r="UJ1" t="s">
        <v>1539</v>
      </c>
      <c r="UK1" t="s">
        <v>1540</v>
      </c>
      <c r="UL1" t="s">
        <v>1541</v>
      </c>
      <c r="UM1" t="s">
        <v>1542</v>
      </c>
      <c r="UN1" t="s">
        <v>1543</v>
      </c>
      <c r="UO1" t="s">
        <v>1544</v>
      </c>
      <c r="UP1" t="s">
        <v>1545</v>
      </c>
      <c r="UQ1" t="s">
        <v>1546</v>
      </c>
      <c r="UR1" t="s">
        <v>1547</v>
      </c>
      <c r="US1" t="s">
        <v>1548</v>
      </c>
      <c r="UT1" t="s">
        <v>1549</v>
      </c>
      <c r="UU1" t="s">
        <v>1550</v>
      </c>
      <c r="UV1" t="s">
        <v>1551</v>
      </c>
      <c r="UW1" t="s">
        <v>1552</v>
      </c>
      <c r="UX1" t="s">
        <v>1553</v>
      </c>
      <c r="UY1" t="s">
        <v>1554</v>
      </c>
      <c r="UZ1" t="s">
        <v>1555</v>
      </c>
      <c r="VA1" t="s">
        <v>1556</v>
      </c>
      <c r="VB1" t="s">
        <v>1557</v>
      </c>
      <c r="VC1" t="s">
        <v>1558</v>
      </c>
      <c r="VD1" t="s">
        <v>1559</v>
      </c>
      <c r="VE1" t="s">
        <v>1560</v>
      </c>
      <c r="VF1" t="s">
        <v>1561</v>
      </c>
      <c r="VG1" t="s">
        <v>1562</v>
      </c>
      <c r="VH1" t="s">
        <v>1563</v>
      </c>
      <c r="VI1" t="s">
        <v>1564</v>
      </c>
      <c r="VJ1" t="s">
        <v>1565</v>
      </c>
      <c r="VK1" t="s">
        <v>1566</v>
      </c>
      <c r="VL1" t="s">
        <v>1567</v>
      </c>
      <c r="VM1" t="s">
        <v>1568</v>
      </c>
      <c r="VN1" t="s">
        <v>1569</v>
      </c>
      <c r="VO1" t="s">
        <v>1570</v>
      </c>
      <c r="VP1" t="s">
        <v>1571</v>
      </c>
      <c r="VQ1" t="s">
        <v>1572</v>
      </c>
      <c r="VR1" t="s">
        <v>1573</v>
      </c>
      <c r="VS1" t="s">
        <v>1574</v>
      </c>
      <c r="VT1" t="s">
        <v>1575</v>
      </c>
      <c r="VU1" t="s">
        <v>1576</v>
      </c>
      <c r="VV1" t="s">
        <v>1577</v>
      </c>
      <c r="VW1" t="s">
        <v>1578</v>
      </c>
      <c r="VX1" t="s">
        <v>1579</v>
      </c>
      <c r="VY1" t="s">
        <v>1580</v>
      </c>
      <c r="VZ1" t="s">
        <v>1581</v>
      </c>
      <c r="WA1" t="s">
        <v>1582</v>
      </c>
      <c r="WB1" t="s">
        <v>1583</v>
      </c>
      <c r="WC1" t="s">
        <v>1584</v>
      </c>
      <c r="WD1" t="s">
        <v>1585</v>
      </c>
      <c r="WE1" t="s">
        <v>1586</v>
      </c>
      <c r="WF1" t="s">
        <v>1587</v>
      </c>
      <c r="WG1" t="s">
        <v>1588</v>
      </c>
      <c r="WH1" t="s">
        <v>1589</v>
      </c>
      <c r="WI1" t="s">
        <v>1590</v>
      </c>
      <c r="WJ1" t="s">
        <v>1591</v>
      </c>
      <c r="WK1" t="s">
        <v>1592</v>
      </c>
      <c r="WL1" t="s">
        <v>1593</v>
      </c>
      <c r="WM1" t="s">
        <v>1594</v>
      </c>
      <c r="WN1" t="s">
        <v>1595</v>
      </c>
      <c r="WO1" t="s">
        <v>1596</v>
      </c>
      <c r="WP1" t="s">
        <v>1597</v>
      </c>
      <c r="WQ1" t="s">
        <v>1598</v>
      </c>
      <c r="WR1" t="s">
        <v>1599</v>
      </c>
      <c r="WS1" t="s">
        <v>1600</v>
      </c>
      <c r="WT1" t="s">
        <v>1601</v>
      </c>
      <c r="WU1" t="s">
        <v>1602</v>
      </c>
      <c r="WV1" t="s">
        <v>1603</v>
      </c>
      <c r="WW1" t="s">
        <v>1604</v>
      </c>
      <c r="WX1" t="s">
        <v>1605</v>
      </c>
      <c r="WY1" t="s">
        <v>1606</v>
      </c>
      <c r="WZ1" t="s">
        <v>1607</v>
      </c>
      <c r="XA1" t="s">
        <v>1608</v>
      </c>
      <c r="XB1" t="s">
        <v>1609</v>
      </c>
      <c r="XC1" t="s">
        <v>1610</v>
      </c>
      <c r="XD1" t="s">
        <v>1611</v>
      </c>
      <c r="XE1" t="s">
        <v>1612</v>
      </c>
      <c r="XF1" t="s">
        <v>1613</v>
      </c>
      <c r="XG1" t="s">
        <v>1614</v>
      </c>
      <c r="XH1" t="s">
        <v>1615</v>
      </c>
      <c r="XI1" t="s">
        <v>1616</v>
      </c>
      <c r="XJ1" t="s">
        <v>1617</v>
      </c>
      <c r="XK1" t="s">
        <v>1618</v>
      </c>
      <c r="XL1" t="s">
        <v>1619</v>
      </c>
      <c r="XM1" t="s">
        <v>1620</v>
      </c>
      <c r="XN1" t="s">
        <v>1621</v>
      </c>
      <c r="XO1" t="s">
        <v>1622</v>
      </c>
      <c r="XP1" t="s">
        <v>1623</v>
      </c>
      <c r="XQ1" t="s">
        <v>1624</v>
      </c>
      <c r="XR1" t="s">
        <v>1625</v>
      </c>
      <c r="XS1" t="s">
        <v>1626</v>
      </c>
      <c r="XT1" t="s">
        <v>1627</v>
      </c>
      <c r="XU1" t="s">
        <v>1628</v>
      </c>
      <c r="XV1" t="s">
        <v>1629</v>
      </c>
      <c r="XW1" t="s">
        <v>1630</v>
      </c>
      <c r="XX1" t="s">
        <v>1631</v>
      </c>
      <c r="XY1" t="s">
        <v>1632</v>
      </c>
      <c r="XZ1" t="s">
        <v>1633</v>
      </c>
      <c r="YA1" t="s">
        <v>1634</v>
      </c>
      <c r="YB1" t="s">
        <v>1635</v>
      </c>
      <c r="YC1" t="s">
        <v>1636</v>
      </c>
      <c r="YD1" t="s">
        <v>1637</v>
      </c>
      <c r="YE1" t="s">
        <v>1638</v>
      </c>
      <c r="YF1" t="s">
        <v>1639</v>
      </c>
      <c r="YG1" t="s">
        <v>1640</v>
      </c>
      <c r="YH1" t="s">
        <v>1641</v>
      </c>
      <c r="YI1" t="s">
        <v>1642</v>
      </c>
      <c r="YJ1" t="s">
        <v>1643</v>
      </c>
      <c r="YK1" t="s">
        <v>1644</v>
      </c>
      <c r="YL1" t="s">
        <v>1645</v>
      </c>
      <c r="YM1" t="s">
        <v>1646</v>
      </c>
      <c r="YN1" t="s">
        <v>1647</v>
      </c>
      <c r="YO1" t="s">
        <v>1648</v>
      </c>
      <c r="YP1" t="s">
        <v>1649</v>
      </c>
      <c r="YQ1" t="s">
        <v>1650</v>
      </c>
      <c r="YR1" t="s">
        <v>1651</v>
      </c>
      <c r="YS1" t="s">
        <v>1652</v>
      </c>
      <c r="YT1" t="s">
        <v>1653</v>
      </c>
      <c r="YU1" t="s">
        <v>1654</v>
      </c>
      <c r="YV1" t="s">
        <v>1655</v>
      </c>
      <c r="YW1" t="s">
        <v>1656</v>
      </c>
      <c r="YX1" t="s">
        <v>1657</v>
      </c>
      <c r="YY1" t="s">
        <v>1658</v>
      </c>
      <c r="YZ1" t="s">
        <v>1659</v>
      </c>
      <c r="ZA1" t="s">
        <v>1660</v>
      </c>
      <c r="ZB1" t="s">
        <v>1661</v>
      </c>
      <c r="ZC1" t="s">
        <v>1662</v>
      </c>
      <c r="ZD1" t="s">
        <v>1663</v>
      </c>
      <c r="ZE1" t="s">
        <v>1664</v>
      </c>
      <c r="ZF1" t="s">
        <v>1665</v>
      </c>
      <c r="ZG1" t="s">
        <v>1666</v>
      </c>
      <c r="ZH1" t="s">
        <v>1667</v>
      </c>
      <c r="ZI1" t="s">
        <v>1668</v>
      </c>
      <c r="ZJ1" t="s">
        <v>1669</v>
      </c>
      <c r="ZK1" t="s">
        <v>1670</v>
      </c>
      <c r="ZL1" t="s">
        <v>1671</v>
      </c>
      <c r="ZM1" t="s">
        <v>1672</v>
      </c>
      <c r="ZN1" t="s">
        <v>1673</v>
      </c>
      <c r="ZO1" t="s">
        <v>1674</v>
      </c>
      <c r="ZP1" t="s">
        <v>1675</v>
      </c>
      <c r="ZQ1" t="s">
        <v>1676</v>
      </c>
      <c r="ZR1" t="s">
        <v>1677</v>
      </c>
      <c r="ZS1" t="s">
        <v>1678</v>
      </c>
      <c r="ZT1" t="s">
        <v>1679</v>
      </c>
      <c r="ZU1" t="s">
        <v>1680</v>
      </c>
      <c r="ZV1" t="s">
        <v>1681</v>
      </c>
      <c r="ZW1" t="s">
        <v>1682</v>
      </c>
      <c r="ZX1" t="s">
        <v>1683</v>
      </c>
      <c r="ZY1" t="s">
        <v>1684</v>
      </c>
      <c r="ZZ1" t="s">
        <v>1685</v>
      </c>
      <c r="AAA1" t="s">
        <v>1686</v>
      </c>
      <c r="AAB1" t="s">
        <v>1687</v>
      </c>
      <c r="AAC1" t="s">
        <v>1688</v>
      </c>
      <c r="AAD1" t="s">
        <v>1689</v>
      </c>
      <c r="AAE1" t="s">
        <v>1690</v>
      </c>
      <c r="AAF1" t="s">
        <v>1691</v>
      </c>
      <c r="AAG1" t="s">
        <v>1692</v>
      </c>
      <c r="AAH1" t="s">
        <v>1693</v>
      </c>
      <c r="AAI1" t="s">
        <v>1694</v>
      </c>
      <c r="AAJ1" t="s">
        <v>1695</v>
      </c>
      <c r="AAK1" t="s">
        <v>1696</v>
      </c>
      <c r="AAL1" t="s">
        <v>1697</v>
      </c>
      <c r="AAM1" t="s">
        <v>1698</v>
      </c>
      <c r="AAN1" t="s">
        <v>1699</v>
      </c>
      <c r="AAO1" t="s">
        <v>1700</v>
      </c>
      <c r="AAP1" t="s">
        <v>1701</v>
      </c>
      <c r="AAQ1" t="s">
        <v>1702</v>
      </c>
      <c r="AAR1" t="s">
        <v>1703</v>
      </c>
      <c r="AAS1" t="s">
        <v>1704</v>
      </c>
      <c r="AAT1" t="s">
        <v>1705</v>
      </c>
      <c r="AAU1" t="s">
        <v>1706</v>
      </c>
      <c r="AAV1" t="s">
        <v>1707</v>
      </c>
      <c r="AAW1" t="s">
        <v>1708</v>
      </c>
      <c r="AAX1" t="s">
        <v>1709</v>
      </c>
      <c r="AAY1" t="s">
        <v>1710</v>
      </c>
      <c r="AAZ1" t="s">
        <v>1711</v>
      </c>
      <c r="ABA1" t="s">
        <v>1712</v>
      </c>
      <c r="ABB1" t="s">
        <v>1713</v>
      </c>
      <c r="ABC1" t="s">
        <v>1714</v>
      </c>
      <c r="ABD1" t="s">
        <v>1715</v>
      </c>
      <c r="ABE1" t="s">
        <v>1716</v>
      </c>
      <c r="ABF1" t="s">
        <v>1717</v>
      </c>
      <c r="ABG1" t="s">
        <v>1718</v>
      </c>
      <c r="ABH1" t="s">
        <v>1719</v>
      </c>
      <c r="ABI1" t="s">
        <v>1720</v>
      </c>
      <c r="ABJ1" t="s">
        <v>1721</v>
      </c>
      <c r="ABK1" t="s">
        <v>1722</v>
      </c>
      <c r="ABL1" t="s">
        <v>1723</v>
      </c>
      <c r="ABM1" t="s">
        <v>1724</v>
      </c>
      <c r="ABN1" t="s">
        <v>1725</v>
      </c>
      <c r="ABO1" t="s">
        <v>1726</v>
      </c>
      <c r="ABP1" t="s">
        <v>1727</v>
      </c>
      <c r="ABQ1" t="s">
        <v>1728</v>
      </c>
      <c r="ABR1" t="s">
        <v>1729</v>
      </c>
      <c r="ABS1" t="s">
        <v>1730</v>
      </c>
      <c r="ABT1" t="s">
        <v>1731</v>
      </c>
      <c r="ABU1" t="s">
        <v>1732</v>
      </c>
      <c r="ABV1" t="s">
        <v>1733</v>
      </c>
      <c r="ABW1" t="s">
        <v>1734</v>
      </c>
      <c r="ABX1" t="s">
        <v>1735</v>
      </c>
      <c r="ABY1" t="s">
        <v>1736</v>
      </c>
      <c r="ABZ1" t="s">
        <v>1737</v>
      </c>
      <c r="ACA1" t="s">
        <v>1738</v>
      </c>
      <c r="ACB1" t="s">
        <v>1739</v>
      </c>
      <c r="ACC1" t="s">
        <v>1740</v>
      </c>
      <c r="ACD1" t="s">
        <v>1741</v>
      </c>
      <c r="ACE1" t="s">
        <v>1742</v>
      </c>
      <c r="ACF1" t="s">
        <v>1743</v>
      </c>
      <c r="ACG1" t="s">
        <v>1744</v>
      </c>
      <c r="ACH1" t="s">
        <v>1745</v>
      </c>
      <c r="ACI1" t="s">
        <v>1746</v>
      </c>
      <c r="ACJ1" t="s">
        <v>1747</v>
      </c>
      <c r="ACK1" t="s">
        <v>1748</v>
      </c>
      <c r="ACL1" t="s">
        <v>1749</v>
      </c>
      <c r="ACM1" t="s">
        <v>1750</v>
      </c>
      <c r="ACN1" t="s">
        <v>1751</v>
      </c>
      <c r="ACO1" t="s">
        <v>1752</v>
      </c>
      <c r="ACP1" t="s">
        <v>1753</v>
      </c>
      <c r="ACQ1" t="s">
        <v>1754</v>
      </c>
      <c r="ACR1" t="s">
        <v>1755</v>
      </c>
      <c r="ACS1" t="s">
        <v>1756</v>
      </c>
      <c r="ACT1" t="s">
        <v>1757</v>
      </c>
      <c r="ACU1" t="s">
        <v>1758</v>
      </c>
      <c r="ACV1" t="s">
        <v>1759</v>
      </c>
      <c r="ACW1" t="s">
        <v>1760</v>
      </c>
      <c r="ACX1" t="s">
        <v>1761</v>
      </c>
      <c r="ACY1" t="s">
        <v>1762</v>
      </c>
      <c r="ACZ1" t="s">
        <v>1763</v>
      </c>
      <c r="ADA1" t="s">
        <v>1764</v>
      </c>
      <c r="ADB1" t="s">
        <v>1765</v>
      </c>
      <c r="ADC1" t="s">
        <v>1766</v>
      </c>
      <c r="ADD1" t="s">
        <v>1767</v>
      </c>
      <c r="ADE1" t="s">
        <v>1768</v>
      </c>
      <c r="ADF1" t="s">
        <v>1769</v>
      </c>
      <c r="ADG1" t="s">
        <v>1770</v>
      </c>
      <c r="ADH1" t="s">
        <v>1771</v>
      </c>
      <c r="ADI1" t="s">
        <v>1772</v>
      </c>
      <c r="ADJ1" t="s">
        <v>1773</v>
      </c>
      <c r="ADK1" t="s">
        <v>1774</v>
      </c>
      <c r="ADL1" t="s">
        <v>1775</v>
      </c>
      <c r="ADM1" t="s">
        <v>1776</v>
      </c>
      <c r="ADN1" t="s">
        <v>1777</v>
      </c>
      <c r="ADO1" t="s">
        <v>1778</v>
      </c>
      <c r="ADP1" t="s">
        <v>1779</v>
      </c>
      <c r="ADQ1" t="s">
        <v>1780</v>
      </c>
      <c r="ADR1" t="s">
        <v>1781</v>
      </c>
      <c r="ADS1" t="s">
        <v>1782</v>
      </c>
      <c r="ADT1" t="s">
        <v>1783</v>
      </c>
      <c r="ADU1" t="s">
        <v>1784</v>
      </c>
      <c r="ADV1" t="s">
        <v>1785</v>
      </c>
      <c r="ADW1" t="s">
        <v>1786</v>
      </c>
      <c r="ADX1" t="s">
        <v>1787</v>
      </c>
      <c r="ADY1" t="s">
        <v>1788</v>
      </c>
      <c r="ADZ1" t="s">
        <v>1789</v>
      </c>
      <c r="AEA1" t="s">
        <v>1790</v>
      </c>
      <c r="AEB1" t="s">
        <v>1791</v>
      </c>
      <c r="AEC1" t="s">
        <v>1792</v>
      </c>
      <c r="AED1" t="s">
        <v>1793</v>
      </c>
      <c r="AEE1" t="s">
        <v>1794</v>
      </c>
      <c r="AEF1" t="s">
        <v>1795</v>
      </c>
      <c r="AEG1" t="s">
        <v>1796</v>
      </c>
      <c r="AEH1" t="s">
        <v>1797</v>
      </c>
      <c r="AEI1" t="s">
        <v>1798</v>
      </c>
      <c r="AEJ1" t="s">
        <v>1799</v>
      </c>
      <c r="AEK1" t="s">
        <v>1800</v>
      </c>
      <c r="AEL1" t="s">
        <v>1801</v>
      </c>
      <c r="AEM1" t="s">
        <v>1802</v>
      </c>
      <c r="AEN1" t="s">
        <v>1803</v>
      </c>
      <c r="AEO1" t="s">
        <v>1804</v>
      </c>
      <c r="AEP1" t="s">
        <v>1805</v>
      </c>
      <c r="AEQ1" t="s">
        <v>1806</v>
      </c>
      <c r="AER1" t="s">
        <v>1807</v>
      </c>
      <c r="AES1" t="s">
        <v>1808</v>
      </c>
      <c r="AET1" t="s">
        <v>1809</v>
      </c>
      <c r="AEU1" t="s">
        <v>1810</v>
      </c>
      <c r="AEV1" t="s">
        <v>1811</v>
      </c>
      <c r="AEW1" t="s">
        <v>1812</v>
      </c>
      <c r="AEX1" t="s">
        <v>1813</v>
      </c>
      <c r="AEY1" t="s">
        <v>1814</v>
      </c>
      <c r="AEZ1" t="s">
        <v>1815</v>
      </c>
      <c r="AFA1" t="s">
        <v>1816</v>
      </c>
      <c r="AFB1" t="s">
        <v>1817</v>
      </c>
      <c r="AFC1" t="s">
        <v>1818</v>
      </c>
      <c r="AFD1" t="s">
        <v>1819</v>
      </c>
      <c r="AFE1" t="s">
        <v>1820</v>
      </c>
      <c r="AFF1" t="s">
        <v>1821</v>
      </c>
      <c r="AFG1" t="s">
        <v>1822</v>
      </c>
      <c r="AFH1" t="s">
        <v>1823</v>
      </c>
      <c r="AFI1" t="s">
        <v>1824</v>
      </c>
      <c r="AFJ1" t="s">
        <v>1825</v>
      </c>
      <c r="AFK1" t="s">
        <v>1826</v>
      </c>
      <c r="AFL1" t="s">
        <v>1827</v>
      </c>
      <c r="AFM1" t="s">
        <v>1828</v>
      </c>
      <c r="AFN1" t="s">
        <v>1829</v>
      </c>
      <c r="AFO1" t="s">
        <v>1830</v>
      </c>
      <c r="AFP1" t="s">
        <v>1831</v>
      </c>
      <c r="AFQ1" t="s">
        <v>1832</v>
      </c>
      <c r="AFR1" t="s">
        <v>1833</v>
      </c>
      <c r="AFS1" t="s">
        <v>1834</v>
      </c>
      <c r="AFT1" t="s">
        <v>1835</v>
      </c>
      <c r="AFU1" t="s">
        <v>1836</v>
      </c>
      <c r="AFV1" t="s">
        <v>1837</v>
      </c>
      <c r="AFW1" t="s">
        <v>1838</v>
      </c>
      <c r="AFX1" t="s">
        <v>1839</v>
      </c>
      <c r="AFY1" t="s">
        <v>1840</v>
      </c>
      <c r="AFZ1" t="s">
        <v>1841</v>
      </c>
      <c r="AGA1" t="s">
        <v>1842</v>
      </c>
      <c r="AGB1" t="s">
        <v>1843</v>
      </c>
      <c r="AGC1" t="s">
        <v>1844</v>
      </c>
      <c r="AGD1" t="s">
        <v>1845</v>
      </c>
      <c r="AGE1" t="s">
        <v>1846</v>
      </c>
      <c r="AGF1" t="s">
        <v>1847</v>
      </c>
      <c r="AGG1" t="s">
        <v>1848</v>
      </c>
      <c r="AGH1" t="s">
        <v>1849</v>
      </c>
      <c r="AGI1" t="s">
        <v>1850</v>
      </c>
      <c r="AGJ1" t="s">
        <v>1851</v>
      </c>
      <c r="AGK1" t="s">
        <v>1852</v>
      </c>
      <c r="AGL1" t="s">
        <v>1853</v>
      </c>
      <c r="AGM1" t="s">
        <v>1854</v>
      </c>
      <c r="AGN1" t="s">
        <v>1855</v>
      </c>
      <c r="AGO1" t="s">
        <v>1856</v>
      </c>
      <c r="AGP1" t="s">
        <v>1857</v>
      </c>
      <c r="AGQ1" t="s">
        <v>1858</v>
      </c>
      <c r="AGR1" t="s">
        <v>1859</v>
      </c>
      <c r="AGS1" t="s">
        <v>1860</v>
      </c>
      <c r="AGT1" t="s">
        <v>1861</v>
      </c>
      <c r="AGU1" t="s">
        <v>1862</v>
      </c>
      <c r="AGV1" t="s">
        <v>1863</v>
      </c>
      <c r="AGW1" t="s">
        <v>1864</v>
      </c>
      <c r="AGX1" t="s">
        <v>1865</v>
      </c>
      <c r="AGY1" t="s">
        <v>1866</v>
      </c>
      <c r="AGZ1" t="s">
        <v>1867</v>
      </c>
      <c r="AHA1" t="s">
        <v>1868</v>
      </c>
      <c r="AHB1" t="s">
        <v>1869</v>
      </c>
      <c r="AHC1" t="s">
        <v>1870</v>
      </c>
      <c r="AHD1" t="s">
        <v>1871</v>
      </c>
      <c r="AHE1" t="s">
        <v>1872</v>
      </c>
      <c r="AHF1" t="s">
        <v>1873</v>
      </c>
      <c r="AHG1" t="s">
        <v>1874</v>
      </c>
      <c r="AHH1" t="s">
        <v>1875</v>
      </c>
      <c r="AHI1" t="s">
        <v>1876</v>
      </c>
      <c r="AHJ1" t="s">
        <v>1877</v>
      </c>
      <c r="AHK1" t="s">
        <v>1878</v>
      </c>
      <c r="AHL1" t="s">
        <v>1879</v>
      </c>
      <c r="AHM1" t="s">
        <v>1880</v>
      </c>
      <c r="AHN1" t="s">
        <v>1881</v>
      </c>
      <c r="AHO1" t="s">
        <v>1882</v>
      </c>
      <c r="AHP1" t="s">
        <v>1883</v>
      </c>
      <c r="AHQ1" t="s">
        <v>1884</v>
      </c>
      <c r="AHR1" t="s">
        <v>1885</v>
      </c>
      <c r="AHS1" t="s">
        <v>1886</v>
      </c>
      <c r="AHT1" t="s">
        <v>1887</v>
      </c>
      <c r="AHU1" t="s">
        <v>1888</v>
      </c>
      <c r="AHV1" t="s">
        <v>1889</v>
      </c>
      <c r="AHW1" t="s">
        <v>1890</v>
      </c>
      <c r="AHX1" t="s">
        <v>1891</v>
      </c>
      <c r="AHY1" t="s">
        <v>1892</v>
      </c>
      <c r="AHZ1" t="s">
        <v>1893</v>
      </c>
      <c r="AIA1" t="s">
        <v>1894</v>
      </c>
      <c r="AIB1" t="s">
        <v>1895</v>
      </c>
      <c r="AIC1" t="s">
        <v>1896</v>
      </c>
      <c r="AID1" t="s">
        <v>1897</v>
      </c>
      <c r="AIE1" t="s">
        <v>1898</v>
      </c>
      <c r="AIF1" t="s">
        <v>1899</v>
      </c>
      <c r="AIG1" t="s">
        <v>1900</v>
      </c>
      <c r="AIH1" t="s">
        <v>1901</v>
      </c>
      <c r="AII1" t="s">
        <v>1902</v>
      </c>
      <c r="AIJ1" t="s">
        <v>1903</v>
      </c>
      <c r="AIK1" t="s">
        <v>1904</v>
      </c>
      <c r="AIL1" t="s">
        <v>1905</v>
      </c>
      <c r="AIM1" t="s">
        <v>1906</v>
      </c>
      <c r="AIN1" t="s">
        <v>1907</v>
      </c>
      <c r="AIO1" t="s">
        <v>1908</v>
      </c>
      <c r="AIP1" t="s">
        <v>1909</v>
      </c>
      <c r="AIQ1" t="s">
        <v>1910</v>
      </c>
      <c r="AIR1" t="s">
        <v>1911</v>
      </c>
      <c r="AIS1" t="s">
        <v>1912</v>
      </c>
      <c r="AIT1" t="s">
        <v>1913</v>
      </c>
      <c r="AIU1" t="s">
        <v>1914</v>
      </c>
      <c r="AIV1" t="s">
        <v>1915</v>
      </c>
      <c r="AIW1" t="s">
        <v>1916</v>
      </c>
      <c r="AIX1" t="s">
        <v>1917</v>
      </c>
      <c r="AIY1" t="s">
        <v>1918</v>
      </c>
      <c r="AIZ1" t="s">
        <v>1919</v>
      </c>
      <c r="AJA1" t="s">
        <v>1920</v>
      </c>
      <c r="AJB1" t="s">
        <v>1921</v>
      </c>
      <c r="AJC1" t="s">
        <v>1922</v>
      </c>
      <c r="AJD1" t="s">
        <v>1923</v>
      </c>
      <c r="AJE1" t="s">
        <v>1924</v>
      </c>
      <c r="AJF1" t="s">
        <v>1925</v>
      </c>
      <c r="AJG1" t="s">
        <v>1926</v>
      </c>
      <c r="AJH1" t="s">
        <v>1927</v>
      </c>
      <c r="AJI1" t="s">
        <v>1928</v>
      </c>
      <c r="AJJ1" t="s">
        <v>1929</v>
      </c>
      <c r="AJK1" t="s">
        <v>1930</v>
      </c>
      <c r="AJL1" t="s">
        <v>1931</v>
      </c>
      <c r="AJM1" t="s">
        <v>1932</v>
      </c>
      <c r="AJN1" t="s">
        <v>1933</v>
      </c>
      <c r="AJO1" t="s">
        <v>1934</v>
      </c>
      <c r="AJP1" t="s">
        <v>1935</v>
      </c>
      <c r="AJQ1" t="s">
        <v>1936</v>
      </c>
      <c r="AJR1" t="s">
        <v>1937</v>
      </c>
      <c r="AJS1" t="s">
        <v>1938</v>
      </c>
      <c r="AJT1" t="s">
        <v>1939</v>
      </c>
      <c r="AJU1" t="s">
        <v>1940</v>
      </c>
      <c r="AJV1" t="s">
        <v>1941</v>
      </c>
      <c r="AJW1" t="s">
        <v>1942</v>
      </c>
      <c r="AJX1" t="s">
        <v>1943</v>
      </c>
      <c r="AJY1" t="s">
        <v>1944</v>
      </c>
      <c r="AJZ1" t="s">
        <v>1945</v>
      </c>
      <c r="AKA1" t="s">
        <v>1946</v>
      </c>
      <c r="AKB1" t="s">
        <v>1947</v>
      </c>
      <c r="AKC1" t="s">
        <v>1948</v>
      </c>
      <c r="AKD1" t="s">
        <v>1949</v>
      </c>
      <c r="AKE1" t="s">
        <v>1950</v>
      </c>
      <c r="AKF1" t="s">
        <v>1951</v>
      </c>
      <c r="AKG1" t="s">
        <v>1952</v>
      </c>
      <c r="AKH1" t="s">
        <v>1953</v>
      </c>
      <c r="AKI1" t="s">
        <v>1954</v>
      </c>
      <c r="AKJ1" t="s">
        <v>1955</v>
      </c>
      <c r="AKK1" t="s">
        <v>1956</v>
      </c>
      <c r="AKL1" t="s">
        <v>1957</v>
      </c>
      <c r="AKM1" t="s">
        <v>1958</v>
      </c>
      <c r="AKN1" t="s">
        <v>1959</v>
      </c>
      <c r="AKO1" t="s">
        <v>1960</v>
      </c>
      <c r="AKP1" t="s">
        <v>1961</v>
      </c>
      <c r="AKQ1" t="s">
        <v>1962</v>
      </c>
      <c r="AKR1" t="s">
        <v>1963</v>
      </c>
      <c r="AKS1" t="s">
        <v>1964</v>
      </c>
      <c r="AKT1" t="s">
        <v>1965</v>
      </c>
      <c r="AKU1" t="s">
        <v>1966</v>
      </c>
      <c r="AKV1" t="s">
        <v>1967</v>
      </c>
      <c r="AKW1" t="s">
        <v>1968</v>
      </c>
      <c r="AKX1" t="s">
        <v>1969</v>
      </c>
      <c r="AKY1" t="s">
        <v>1970</v>
      </c>
      <c r="AKZ1" t="s">
        <v>1971</v>
      </c>
      <c r="ALA1" t="s">
        <v>1972</v>
      </c>
      <c r="ALB1" t="s">
        <v>1973</v>
      </c>
      <c r="ALC1" t="s">
        <v>1974</v>
      </c>
      <c r="ALD1" t="s">
        <v>1975</v>
      </c>
      <c r="ALE1" t="s">
        <v>1976</v>
      </c>
      <c r="ALF1" t="s">
        <v>1977</v>
      </c>
      <c r="ALG1" t="s">
        <v>1978</v>
      </c>
      <c r="ALH1" t="s">
        <v>1979</v>
      </c>
      <c r="ALI1" t="s">
        <v>1980</v>
      </c>
      <c r="ALJ1" t="s">
        <v>1981</v>
      </c>
      <c r="ALK1" t="s">
        <v>1982</v>
      </c>
      <c r="ALL1" t="s">
        <v>1983</v>
      </c>
      <c r="ALM1" t="s">
        <v>1984</v>
      </c>
      <c r="ALN1" t="s">
        <v>1985</v>
      </c>
      <c r="ALO1" t="s">
        <v>1986</v>
      </c>
      <c r="ALP1" t="s">
        <v>1987</v>
      </c>
      <c r="ALQ1" t="s">
        <v>1988</v>
      </c>
      <c r="ALR1" t="s">
        <v>1989</v>
      </c>
      <c r="ALS1" t="s">
        <v>1990</v>
      </c>
      <c r="ALT1" t="s">
        <v>1991</v>
      </c>
      <c r="ALU1" t="s">
        <v>1992</v>
      </c>
      <c r="ALV1" t="s">
        <v>1993</v>
      </c>
      <c r="ALW1" t="s">
        <v>1994</v>
      </c>
      <c r="ALX1" t="s">
        <v>1995</v>
      </c>
      <c r="ALY1" t="s">
        <v>1996</v>
      </c>
      <c r="ALZ1" t="s">
        <v>1997</v>
      </c>
      <c r="AMA1" t="s">
        <v>1998</v>
      </c>
      <c r="AMB1" t="s">
        <v>1999</v>
      </c>
      <c r="AMC1" t="s">
        <v>2000</v>
      </c>
      <c r="AMD1" t="s">
        <v>2001</v>
      </c>
      <c r="AME1" t="s">
        <v>2002</v>
      </c>
      <c r="AMF1" t="s">
        <v>2003</v>
      </c>
      <c r="AMG1" t="s">
        <v>2004</v>
      </c>
      <c r="AMH1" t="s">
        <v>2005</v>
      </c>
      <c r="AMI1" t="s">
        <v>2006</v>
      </c>
      <c r="AMJ1" t="s">
        <v>2007</v>
      </c>
      <c r="AMK1" t="s">
        <v>2008</v>
      </c>
      <c r="AML1" t="s">
        <v>2009</v>
      </c>
      <c r="AMM1" t="s">
        <v>2010</v>
      </c>
      <c r="AMN1" t="s">
        <v>2011</v>
      </c>
      <c r="AMO1" t="s">
        <v>2012</v>
      </c>
      <c r="AMP1" t="s">
        <v>2013</v>
      </c>
      <c r="AMQ1" t="s">
        <v>2014</v>
      </c>
      <c r="AMR1" t="s">
        <v>2015</v>
      </c>
      <c r="AMS1" t="s">
        <v>2016</v>
      </c>
      <c r="AMT1" t="s">
        <v>2017</v>
      </c>
      <c r="AMU1" t="s">
        <v>2018</v>
      </c>
      <c r="AMV1" t="s">
        <v>2019</v>
      </c>
      <c r="AMW1" t="s">
        <v>2020</v>
      </c>
      <c r="AMX1" t="s">
        <v>2021</v>
      </c>
      <c r="AMY1" t="s">
        <v>2022</v>
      </c>
      <c r="AMZ1" t="s">
        <v>2023</v>
      </c>
      <c r="ANA1" t="s">
        <v>2024</v>
      </c>
      <c r="ANB1" t="s">
        <v>2025</v>
      </c>
      <c r="ANC1" t="s">
        <v>2026</v>
      </c>
      <c r="AND1" t="s">
        <v>2027</v>
      </c>
      <c r="ANE1" t="s">
        <v>2028</v>
      </c>
      <c r="ANF1" t="s">
        <v>2029</v>
      </c>
      <c r="ANG1" t="s">
        <v>2030</v>
      </c>
      <c r="ANH1" t="s">
        <v>2031</v>
      </c>
      <c r="ANI1" t="s">
        <v>2032</v>
      </c>
      <c r="ANJ1" t="s">
        <v>2033</v>
      </c>
      <c r="ANK1" t="s">
        <v>2034</v>
      </c>
      <c r="ANL1" t="s">
        <v>2035</v>
      </c>
      <c r="ANM1" t="s">
        <v>2036</v>
      </c>
      <c r="ANN1" t="s">
        <v>2037</v>
      </c>
      <c r="ANO1" t="s">
        <v>2038</v>
      </c>
      <c r="ANP1" t="s">
        <v>2039</v>
      </c>
      <c r="ANQ1" t="s">
        <v>2040</v>
      </c>
      <c r="ANR1" t="s">
        <v>2041</v>
      </c>
      <c r="ANS1" t="s">
        <v>2042</v>
      </c>
      <c r="ANT1" t="s">
        <v>2043</v>
      </c>
      <c r="ANU1" t="s">
        <v>2044</v>
      </c>
      <c r="ANV1" t="s">
        <v>2045</v>
      </c>
      <c r="ANW1" t="s">
        <v>2046</v>
      </c>
      <c r="ANX1" t="s">
        <v>2047</v>
      </c>
      <c r="ANY1" t="s">
        <v>2048</v>
      </c>
      <c r="ANZ1" t="s">
        <v>2049</v>
      </c>
      <c r="AOA1" t="s">
        <v>2050</v>
      </c>
      <c r="AOB1" t="s">
        <v>2051</v>
      </c>
      <c r="AOC1" t="s">
        <v>2052</v>
      </c>
      <c r="AOD1" t="s">
        <v>2053</v>
      </c>
      <c r="AOE1" t="s">
        <v>2054</v>
      </c>
      <c r="AOF1" t="s">
        <v>2055</v>
      </c>
      <c r="AOG1" t="s">
        <v>2056</v>
      </c>
      <c r="AOH1" t="s">
        <v>2057</v>
      </c>
      <c r="AOI1" t="s">
        <v>2058</v>
      </c>
      <c r="AOJ1" t="s">
        <v>2059</v>
      </c>
      <c r="AOK1" t="s">
        <v>2060</v>
      </c>
      <c r="AOL1" t="s">
        <v>2061</v>
      </c>
      <c r="AOM1" t="s">
        <v>2062</v>
      </c>
      <c r="AON1" t="s">
        <v>2063</v>
      </c>
      <c r="AOO1" t="s">
        <v>2064</v>
      </c>
      <c r="AOP1" t="s">
        <v>2065</v>
      </c>
      <c r="AOQ1" t="s">
        <v>2066</v>
      </c>
      <c r="AOR1" t="s">
        <v>2067</v>
      </c>
      <c r="AOS1" t="s">
        <v>2068</v>
      </c>
      <c r="AOT1" t="s">
        <v>2069</v>
      </c>
      <c r="AOU1" t="s">
        <v>2070</v>
      </c>
      <c r="AOV1" t="s">
        <v>2071</v>
      </c>
      <c r="AOW1" t="s">
        <v>2072</v>
      </c>
      <c r="AOX1" t="s">
        <v>2073</v>
      </c>
      <c r="AOY1" t="s">
        <v>2074</v>
      </c>
      <c r="AOZ1" t="s">
        <v>2075</v>
      </c>
      <c r="APA1" t="s">
        <v>2076</v>
      </c>
      <c r="APB1" t="s">
        <v>2077</v>
      </c>
      <c r="APC1" t="s">
        <v>2078</v>
      </c>
      <c r="APD1" t="s">
        <v>2079</v>
      </c>
      <c r="APE1" t="s">
        <v>2080</v>
      </c>
      <c r="APF1" t="s">
        <v>2081</v>
      </c>
      <c r="APG1" t="s">
        <v>2082</v>
      </c>
      <c r="APH1" t="s">
        <v>2083</v>
      </c>
      <c r="API1" t="s">
        <v>2084</v>
      </c>
      <c r="APJ1" t="s">
        <v>2085</v>
      </c>
      <c r="APK1" t="s">
        <v>2086</v>
      </c>
      <c r="APL1" t="s">
        <v>2087</v>
      </c>
      <c r="APM1" t="s">
        <v>2088</v>
      </c>
      <c r="APN1" t="s">
        <v>2089</v>
      </c>
      <c r="APO1" t="s">
        <v>2090</v>
      </c>
      <c r="APP1" t="s">
        <v>2091</v>
      </c>
      <c r="APQ1" t="s">
        <v>2092</v>
      </c>
      <c r="APR1" t="s">
        <v>2093</v>
      </c>
      <c r="APS1" t="s">
        <v>2094</v>
      </c>
      <c r="APT1" t="s">
        <v>2095</v>
      </c>
      <c r="APU1" t="s">
        <v>2096</v>
      </c>
      <c r="APV1" t="s">
        <v>2097</v>
      </c>
      <c r="APW1" t="s">
        <v>2098</v>
      </c>
      <c r="APX1" t="s">
        <v>2099</v>
      </c>
      <c r="APY1" t="s">
        <v>2100</v>
      </c>
      <c r="APZ1" t="s">
        <v>2101</v>
      </c>
      <c r="AQA1" t="s">
        <v>2102</v>
      </c>
      <c r="AQB1" t="s">
        <v>2103</v>
      </c>
      <c r="AQC1" t="s">
        <v>2104</v>
      </c>
      <c r="AQD1" t="s">
        <v>2105</v>
      </c>
      <c r="AQE1" t="s">
        <v>2106</v>
      </c>
      <c r="AQF1" t="s">
        <v>2107</v>
      </c>
      <c r="AQG1" t="s">
        <v>2108</v>
      </c>
      <c r="AQH1" t="s">
        <v>2109</v>
      </c>
      <c r="AQI1" t="s">
        <v>2110</v>
      </c>
      <c r="AQJ1" t="s">
        <v>2111</v>
      </c>
      <c r="AQK1" t="s">
        <v>2112</v>
      </c>
      <c r="AQL1" t="s">
        <v>2113</v>
      </c>
      <c r="AQM1" t="s">
        <v>2114</v>
      </c>
      <c r="AQN1" t="s">
        <v>2115</v>
      </c>
      <c r="AQO1" t="s">
        <v>2116</v>
      </c>
      <c r="AQP1" t="s">
        <v>2117</v>
      </c>
      <c r="AQQ1" t="s">
        <v>2118</v>
      </c>
      <c r="AQR1" t="s">
        <v>2119</v>
      </c>
      <c r="AQS1" t="s">
        <v>2120</v>
      </c>
      <c r="AQT1" t="s">
        <v>2121</v>
      </c>
      <c r="AQU1" t="s">
        <v>2122</v>
      </c>
      <c r="AQV1" t="s">
        <v>2123</v>
      </c>
      <c r="AQW1" t="s">
        <v>2124</v>
      </c>
      <c r="AQX1" t="s">
        <v>2125</v>
      </c>
      <c r="AQY1" t="s">
        <v>2126</v>
      </c>
      <c r="AQZ1" t="s">
        <v>2127</v>
      </c>
      <c r="ARA1" t="s">
        <v>2128</v>
      </c>
      <c r="ARB1" t="s">
        <v>2129</v>
      </c>
      <c r="ARC1" t="s">
        <v>2130</v>
      </c>
      <c r="ARD1" t="s">
        <v>2131</v>
      </c>
      <c r="ARE1" t="s">
        <v>2132</v>
      </c>
      <c r="ARF1" t="s">
        <v>2133</v>
      </c>
      <c r="ARG1" t="s">
        <v>2134</v>
      </c>
      <c r="ARH1" t="s">
        <v>2135</v>
      </c>
      <c r="ARI1" t="s">
        <v>2136</v>
      </c>
      <c r="ARJ1" t="s">
        <v>2137</v>
      </c>
      <c r="ARK1" t="s">
        <v>2138</v>
      </c>
      <c r="ARL1" t="s">
        <v>2139</v>
      </c>
      <c r="ARM1" t="s">
        <v>2140</v>
      </c>
      <c r="ARN1" t="s">
        <v>2141</v>
      </c>
      <c r="ARO1" t="s">
        <v>2142</v>
      </c>
      <c r="ARP1" t="s">
        <v>2143</v>
      </c>
      <c r="ARQ1" t="s">
        <v>2144</v>
      </c>
      <c r="ARR1" t="s">
        <v>2145</v>
      </c>
      <c r="ARS1" t="s">
        <v>2146</v>
      </c>
      <c r="ART1" t="s">
        <v>2147</v>
      </c>
      <c r="ARU1" t="s">
        <v>2148</v>
      </c>
      <c r="ARV1" t="s">
        <v>2149</v>
      </c>
      <c r="ARW1" t="s">
        <v>2150</v>
      </c>
      <c r="ARX1" t="s">
        <v>2151</v>
      </c>
      <c r="ARY1" t="s">
        <v>2152</v>
      </c>
      <c r="ARZ1" t="s">
        <v>2153</v>
      </c>
      <c r="ASA1" t="s">
        <v>2154</v>
      </c>
      <c r="ASB1" t="s">
        <v>2155</v>
      </c>
      <c r="ASC1" t="s">
        <v>2156</v>
      </c>
      <c r="ASD1" t="s">
        <v>2157</v>
      </c>
      <c r="ASE1" t="s">
        <v>2158</v>
      </c>
      <c r="ASF1" t="s">
        <v>2159</v>
      </c>
      <c r="ASG1" t="s">
        <v>2160</v>
      </c>
      <c r="ASH1" t="s">
        <v>2161</v>
      </c>
      <c r="ASI1" t="s">
        <v>2162</v>
      </c>
      <c r="ASJ1" t="s">
        <v>2163</v>
      </c>
      <c r="ASK1" t="s">
        <v>2164</v>
      </c>
      <c r="ASL1" t="s">
        <v>2165</v>
      </c>
      <c r="ASM1" t="s">
        <v>2166</v>
      </c>
      <c r="ASN1" t="s">
        <v>2167</v>
      </c>
      <c r="ASO1" t="s">
        <v>2168</v>
      </c>
      <c r="ASP1" t="s">
        <v>2169</v>
      </c>
      <c r="ASQ1" t="s">
        <v>2170</v>
      </c>
      <c r="ASR1" t="s">
        <v>2171</v>
      </c>
      <c r="ASS1" t="s">
        <v>2172</v>
      </c>
      <c r="AST1" t="s">
        <v>2173</v>
      </c>
      <c r="ASU1" t="s">
        <v>2174</v>
      </c>
      <c r="ASV1" t="s">
        <v>2175</v>
      </c>
      <c r="ASW1" t="s">
        <v>2176</v>
      </c>
      <c r="ASX1" t="s">
        <v>2177</v>
      </c>
      <c r="ASY1" t="s">
        <v>2178</v>
      </c>
      <c r="ASZ1" t="s">
        <v>2179</v>
      </c>
      <c r="ATA1" t="s">
        <v>2180</v>
      </c>
      <c r="ATB1" t="s">
        <v>2181</v>
      </c>
      <c r="ATC1" t="s">
        <v>2182</v>
      </c>
      <c r="ATD1" t="s">
        <v>2183</v>
      </c>
      <c r="ATE1" t="s">
        <v>2184</v>
      </c>
      <c r="ATF1" t="s">
        <v>2185</v>
      </c>
      <c r="ATG1" t="s">
        <v>2186</v>
      </c>
      <c r="ATH1" t="s">
        <v>2187</v>
      </c>
      <c r="ATI1" t="s">
        <v>2188</v>
      </c>
      <c r="ATJ1" t="s">
        <v>2189</v>
      </c>
      <c r="ATK1" t="s">
        <v>2190</v>
      </c>
      <c r="ATL1" t="s">
        <v>2191</v>
      </c>
      <c r="ATM1" t="s">
        <v>2192</v>
      </c>
      <c r="ATN1" t="s">
        <v>2193</v>
      </c>
      <c r="ATO1" t="s">
        <v>2194</v>
      </c>
      <c r="ATP1" t="s">
        <v>2195</v>
      </c>
      <c r="ATQ1" t="s">
        <v>2196</v>
      </c>
      <c r="ATR1" t="s">
        <v>2197</v>
      </c>
      <c r="ATS1" t="s">
        <v>2198</v>
      </c>
      <c r="ATT1" t="s">
        <v>2199</v>
      </c>
      <c r="ATU1" t="s">
        <v>2200</v>
      </c>
      <c r="ATV1" t="s">
        <v>2201</v>
      </c>
      <c r="ATW1" t="s">
        <v>2202</v>
      </c>
      <c r="ATX1" t="s">
        <v>2203</v>
      </c>
      <c r="ATY1" t="s">
        <v>2204</v>
      </c>
      <c r="ATZ1" t="s">
        <v>2205</v>
      </c>
      <c r="AUA1" t="s">
        <v>2206</v>
      </c>
      <c r="AUB1" t="s">
        <v>2207</v>
      </c>
      <c r="AUC1" t="s">
        <v>2208</v>
      </c>
      <c r="AUD1" t="s">
        <v>2209</v>
      </c>
      <c r="AUE1" t="s">
        <v>2210</v>
      </c>
      <c r="AUF1" t="s">
        <v>2211</v>
      </c>
      <c r="AUG1" t="s">
        <v>2212</v>
      </c>
      <c r="AUH1" t="s">
        <v>2213</v>
      </c>
      <c r="AUI1" t="s">
        <v>2214</v>
      </c>
      <c r="AUJ1" t="s">
        <v>2215</v>
      </c>
      <c r="AUK1" t="s">
        <v>2216</v>
      </c>
      <c r="AUL1" t="s">
        <v>2217</v>
      </c>
      <c r="AUM1" t="s">
        <v>2218</v>
      </c>
      <c r="AUN1" t="s">
        <v>2219</v>
      </c>
      <c r="AUO1" t="s">
        <v>2220</v>
      </c>
      <c r="AUP1" t="s">
        <v>2221</v>
      </c>
      <c r="AUQ1" t="s">
        <v>2222</v>
      </c>
      <c r="AUR1" t="s">
        <v>2223</v>
      </c>
      <c r="AUS1" t="s">
        <v>2224</v>
      </c>
      <c r="AUT1" t="s">
        <v>2225</v>
      </c>
      <c r="AUU1" t="s">
        <v>2226</v>
      </c>
      <c r="AUV1" t="s">
        <v>2227</v>
      </c>
      <c r="AUW1" t="s">
        <v>2228</v>
      </c>
      <c r="AUX1" t="s">
        <v>2229</v>
      </c>
      <c r="AUY1" t="s">
        <v>2230</v>
      </c>
      <c r="AUZ1" t="s">
        <v>2231</v>
      </c>
      <c r="AVA1" t="s">
        <v>2232</v>
      </c>
      <c r="AVB1" t="s">
        <v>2233</v>
      </c>
      <c r="AVC1" t="s">
        <v>2234</v>
      </c>
      <c r="AVD1" t="s">
        <v>2235</v>
      </c>
      <c r="AVE1" t="s">
        <v>2236</v>
      </c>
      <c r="AVF1" t="s">
        <v>2237</v>
      </c>
      <c r="AVG1" t="s">
        <v>2238</v>
      </c>
      <c r="AVH1" t="s">
        <v>2239</v>
      </c>
      <c r="AVI1" t="s">
        <v>2240</v>
      </c>
      <c r="AVJ1" t="s">
        <v>2241</v>
      </c>
      <c r="AVK1" t="s">
        <v>2242</v>
      </c>
      <c r="AVL1" t="s">
        <v>2243</v>
      </c>
      <c r="AVM1" t="s">
        <v>2244</v>
      </c>
      <c r="AVN1" t="s">
        <v>2245</v>
      </c>
      <c r="AVO1" t="s">
        <v>2246</v>
      </c>
      <c r="AVP1" t="s">
        <v>2247</v>
      </c>
      <c r="AVQ1" t="s">
        <v>2248</v>
      </c>
      <c r="AVR1" t="s">
        <v>2249</v>
      </c>
      <c r="AVS1" t="s">
        <v>2250</v>
      </c>
      <c r="AVT1" t="s">
        <v>2251</v>
      </c>
      <c r="AVU1" t="s">
        <v>2252</v>
      </c>
      <c r="AVV1" t="s">
        <v>2253</v>
      </c>
      <c r="AVW1" t="s">
        <v>2254</v>
      </c>
      <c r="AVX1" t="s">
        <v>2255</v>
      </c>
      <c r="AVY1" t="s">
        <v>2256</v>
      </c>
      <c r="AVZ1" t="s">
        <v>2257</v>
      </c>
      <c r="AWA1" t="s">
        <v>2258</v>
      </c>
      <c r="AWB1" t="s">
        <v>2259</v>
      </c>
      <c r="AWC1" t="s">
        <v>2260</v>
      </c>
      <c r="AWD1" t="s">
        <v>2261</v>
      </c>
      <c r="AWE1" t="s">
        <v>2262</v>
      </c>
      <c r="AWF1" t="s">
        <v>2263</v>
      </c>
      <c r="AWG1" t="s">
        <v>2264</v>
      </c>
      <c r="AWH1" t="s">
        <v>2265</v>
      </c>
      <c r="AWI1" t="s">
        <v>2266</v>
      </c>
      <c r="AWJ1" t="s">
        <v>2267</v>
      </c>
      <c r="AWK1" t="s">
        <v>2268</v>
      </c>
      <c r="AWL1" t="s">
        <v>2269</v>
      </c>
      <c r="AWM1" t="s">
        <v>2270</v>
      </c>
      <c r="AWN1" t="s">
        <v>2271</v>
      </c>
      <c r="AWO1" t="s">
        <v>2272</v>
      </c>
      <c r="AWP1" t="s">
        <v>2273</v>
      </c>
      <c r="AWQ1" t="s">
        <v>2274</v>
      </c>
      <c r="AWR1" t="s">
        <v>2275</v>
      </c>
      <c r="AWS1" t="s">
        <v>2276</v>
      </c>
      <c r="AWT1" t="s">
        <v>2277</v>
      </c>
      <c r="AWU1" t="s">
        <v>2278</v>
      </c>
      <c r="AWV1" t="s">
        <v>2279</v>
      </c>
      <c r="AWW1" t="s">
        <v>2280</v>
      </c>
      <c r="AWX1" t="s">
        <v>2281</v>
      </c>
      <c r="AWY1" t="s">
        <v>2282</v>
      </c>
      <c r="AWZ1" t="s">
        <v>2283</v>
      </c>
      <c r="AXA1" t="s">
        <v>2284</v>
      </c>
      <c r="AXB1" t="s">
        <v>2285</v>
      </c>
      <c r="AXC1" t="s">
        <v>2286</v>
      </c>
      <c r="AXD1" t="s">
        <v>2287</v>
      </c>
      <c r="AXE1" t="s">
        <v>2288</v>
      </c>
      <c r="AXF1" t="s">
        <v>2289</v>
      </c>
      <c r="AXG1" t="s">
        <v>2290</v>
      </c>
      <c r="AXH1" t="s">
        <v>2291</v>
      </c>
      <c r="AXI1" t="s">
        <v>2292</v>
      </c>
      <c r="AXJ1" t="s">
        <v>2293</v>
      </c>
      <c r="AXK1" t="s">
        <v>2294</v>
      </c>
      <c r="AXL1" t="s">
        <v>2295</v>
      </c>
      <c r="AXM1" t="s">
        <v>2296</v>
      </c>
      <c r="AXN1" t="s">
        <v>2297</v>
      </c>
      <c r="AXO1" t="s">
        <v>2298</v>
      </c>
      <c r="AXP1" t="s">
        <v>2299</v>
      </c>
      <c r="AXQ1" t="s">
        <v>2300</v>
      </c>
      <c r="AXR1" t="s">
        <v>2301</v>
      </c>
      <c r="AXS1" t="s">
        <v>2302</v>
      </c>
      <c r="AXT1" t="s">
        <v>2303</v>
      </c>
      <c r="AXU1" t="s">
        <v>2304</v>
      </c>
      <c r="AXV1" t="s">
        <v>2305</v>
      </c>
      <c r="AXW1" t="s">
        <v>2306</v>
      </c>
      <c r="AXX1" t="s">
        <v>2307</v>
      </c>
      <c r="AXY1" t="s">
        <v>2308</v>
      </c>
      <c r="AXZ1" t="s">
        <v>2309</v>
      </c>
      <c r="AYA1" t="s">
        <v>2310</v>
      </c>
      <c r="AYB1" t="s">
        <v>2311</v>
      </c>
      <c r="AYC1" t="s">
        <v>2312</v>
      </c>
      <c r="AYD1" t="s">
        <v>2313</v>
      </c>
      <c r="AYE1" t="s">
        <v>2314</v>
      </c>
      <c r="AYF1" t="s">
        <v>2315</v>
      </c>
      <c r="AYG1" t="s">
        <v>2316</v>
      </c>
      <c r="AYH1" t="s">
        <v>2317</v>
      </c>
      <c r="AYI1" t="s">
        <v>2318</v>
      </c>
      <c r="AYJ1" t="s">
        <v>2319</v>
      </c>
      <c r="AYK1" t="s">
        <v>2320</v>
      </c>
      <c r="AYL1" t="s">
        <v>2321</v>
      </c>
      <c r="AYM1" t="s">
        <v>2322</v>
      </c>
      <c r="AYN1" t="s">
        <v>2323</v>
      </c>
      <c r="AYO1" t="s">
        <v>2324</v>
      </c>
      <c r="AYP1" t="s">
        <v>2325</v>
      </c>
      <c r="AYQ1" t="s">
        <v>2326</v>
      </c>
      <c r="AYR1" t="s">
        <v>2327</v>
      </c>
      <c r="AYS1" t="s">
        <v>2328</v>
      </c>
      <c r="AYT1" t="s">
        <v>2329</v>
      </c>
      <c r="AYU1" t="s">
        <v>2330</v>
      </c>
      <c r="AYV1" t="s">
        <v>2331</v>
      </c>
      <c r="AYW1" t="s">
        <v>2332</v>
      </c>
      <c r="AYX1" t="s">
        <v>2333</v>
      </c>
      <c r="AYY1" t="s">
        <v>2334</v>
      </c>
      <c r="AYZ1" t="s">
        <v>2335</v>
      </c>
      <c r="AZA1" t="s">
        <v>2336</v>
      </c>
      <c r="AZB1" t="s">
        <v>2337</v>
      </c>
      <c r="AZC1" t="s">
        <v>2338</v>
      </c>
      <c r="AZD1" t="s">
        <v>2339</v>
      </c>
      <c r="AZE1" t="s">
        <v>2340</v>
      </c>
      <c r="AZF1" t="s">
        <v>2341</v>
      </c>
      <c r="AZG1" t="s">
        <v>2342</v>
      </c>
      <c r="AZH1" t="s">
        <v>2343</v>
      </c>
      <c r="AZI1" t="s">
        <v>2344</v>
      </c>
      <c r="AZJ1" t="s">
        <v>2345</v>
      </c>
      <c r="AZK1" t="s">
        <v>2346</v>
      </c>
      <c r="AZL1" t="s">
        <v>2347</v>
      </c>
      <c r="AZM1" t="s">
        <v>2348</v>
      </c>
      <c r="AZN1" t="s">
        <v>2349</v>
      </c>
      <c r="AZO1" t="s">
        <v>2350</v>
      </c>
      <c r="AZP1" t="s">
        <v>2351</v>
      </c>
      <c r="AZQ1" t="s">
        <v>2352</v>
      </c>
      <c r="AZR1" t="s">
        <v>2353</v>
      </c>
      <c r="AZS1" t="s">
        <v>2354</v>
      </c>
      <c r="AZT1" t="s">
        <v>2355</v>
      </c>
      <c r="AZU1" t="s">
        <v>2356</v>
      </c>
      <c r="AZV1" t="s">
        <v>2357</v>
      </c>
      <c r="AZW1" t="s">
        <v>2358</v>
      </c>
      <c r="AZX1" t="s">
        <v>2359</v>
      </c>
      <c r="AZY1" t="s">
        <v>2360</v>
      </c>
      <c r="AZZ1" t="s">
        <v>2361</v>
      </c>
      <c r="BAA1" t="s">
        <v>2362</v>
      </c>
      <c r="BAB1" t="s">
        <v>2363</v>
      </c>
      <c r="BAC1" t="s">
        <v>2364</v>
      </c>
      <c r="BAD1" t="s">
        <v>2365</v>
      </c>
      <c r="BAE1" t="s">
        <v>2366</v>
      </c>
      <c r="BAF1" t="s">
        <v>2367</v>
      </c>
      <c r="BAG1" t="s">
        <v>2368</v>
      </c>
      <c r="BAH1" t="s">
        <v>2369</v>
      </c>
      <c r="BAI1" t="s">
        <v>2370</v>
      </c>
      <c r="BAJ1" t="s">
        <v>2371</v>
      </c>
      <c r="BAK1" t="s">
        <v>2372</v>
      </c>
      <c r="BAL1" t="s">
        <v>2373</v>
      </c>
      <c r="BAM1" t="s">
        <v>2374</v>
      </c>
      <c r="BAN1" t="s">
        <v>2375</v>
      </c>
      <c r="BAO1" t="s">
        <v>2376</v>
      </c>
      <c r="BAP1" t="s">
        <v>2377</v>
      </c>
      <c r="BAQ1" t="s">
        <v>2378</v>
      </c>
      <c r="BAR1" t="s">
        <v>2379</v>
      </c>
      <c r="BAS1" t="s">
        <v>2380</v>
      </c>
      <c r="BAT1" t="s">
        <v>2381</v>
      </c>
      <c r="BAU1" t="s">
        <v>2382</v>
      </c>
      <c r="BAV1" t="s">
        <v>2383</v>
      </c>
      <c r="BAW1" t="s">
        <v>2384</v>
      </c>
      <c r="BAX1" t="s">
        <v>2385</v>
      </c>
      <c r="BAY1" t="s">
        <v>2386</v>
      </c>
      <c r="BAZ1" t="s">
        <v>2387</v>
      </c>
      <c r="BBA1" t="s">
        <v>2388</v>
      </c>
      <c r="BBB1" t="s">
        <v>2389</v>
      </c>
      <c r="BBC1" t="s">
        <v>2390</v>
      </c>
      <c r="BBD1" t="s">
        <v>2391</v>
      </c>
      <c r="BBE1" t="s">
        <v>2392</v>
      </c>
      <c r="BBF1" t="s">
        <v>2393</v>
      </c>
      <c r="BBG1" t="s">
        <v>2394</v>
      </c>
      <c r="BBH1" t="s">
        <v>2395</v>
      </c>
      <c r="BBI1" t="s">
        <v>2396</v>
      </c>
      <c r="BBJ1" t="s">
        <v>2397</v>
      </c>
      <c r="BBK1" t="s">
        <v>2398</v>
      </c>
      <c r="BBL1" t="s">
        <v>2399</v>
      </c>
      <c r="BBM1" t="s">
        <v>2400</v>
      </c>
      <c r="BBN1" t="s">
        <v>2401</v>
      </c>
      <c r="BBO1" t="s">
        <v>2402</v>
      </c>
      <c r="BBP1" t="s">
        <v>2403</v>
      </c>
      <c r="BBQ1" t="s">
        <v>2404</v>
      </c>
      <c r="BBR1" t="s">
        <v>2405</v>
      </c>
      <c r="BBS1" t="s">
        <v>2406</v>
      </c>
      <c r="BBT1" t="s">
        <v>2407</v>
      </c>
      <c r="BBU1" t="s">
        <v>2408</v>
      </c>
      <c r="BBV1" t="s">
        <v>2409</v>
      </c>
      <c r="BBW1" t="s">
        <v>2410</v>
      </c>
      <c r="BBX1" t="s">
        <v>2411</v>
      </c>
      <c r="BBY1" t="s">
        <v>2412</v>
      </c>
      <c r="BBZ1" t="s">
        <v>2413</v>
      </c>
      <c r="BCA1" t="s">
        <v>2414</v>
      </c>
      <c r="BCB1" t="s">
        <v>2415</v>
      </c>
      <c r="BCC1" t="s">
        <v>2416</v>
      </c>
      <c r="BCD1" t="s">
        <v>2417</v>
      </c>
      <c r="BCE1" t="s">
        <v>2418</v>
      </c>
      <c r="BCF1" t="s">
        <v>2419</v>
      </c>
      <c r="BCG1" t="s">
        <v>2420</v>
      </c>
      <c r="BCH1" t="s">
        <v>2421</v>
      </c>
      <c r="BCI1" t="s">
        <v>2422</v>
      </c>
      <c r="BCJ1" t="s">
        <v>2423</v>
      </c>
      <c r="BCK1" t="s">
        <v>2424</v>
      </c>
      <c r="BCL1" t="s">
        <v>2425</v>
      </c>
      <c r="BCM1" t="s">
        <v>2426</v>
      </c>
      <c r="BCN1" t="s">
        <v>2427</v>
      </c>
      <c r="BCO1" t="s">
        <v>2428</v>
      </c>
      <c r="BCP1" t="s">
        <v>2429</v>
      </c>
      <c r="BCQ1" t="s">
        <v>2430</v>
      </c>
      <c r="BCR1" t="s">
        <v>2431</v>
      </c>
      <c r="BCS1" t="s">
        <v>2432</v>
      </c>
      <c r="BCT1" t="s">
        <v>2433</v>
      </c>
      <c r="BCU1" t="s">
        <v>2434</v>
      </c>
      <c r="BCV1" t="s">
        <v>2435</v>
      </c>
      <c r="BCW1" t="s">
        <v>2436</v>
      </c>
      <c r="BCX1" t="s">
        <v>2437</v>
      </c>
      <c r="BCY1" t="s">
        <v>2438</v>
      </c>
      <c r="BCZ1" t="s">
        <v>2439</v>
      </c>
      <c r="BDA1" t="s">
        <v>2440</v>
      </c>
      <c r="BDB1" t="s">
        <v>2441</v>
      </c>
      <c r="BDC1" t="s">
        <v>2442</v>
      </c>
      <c r="BDD1" t="s">
        <v>2443</v>
      </c>
      <c r="BDE1" t="s">
        <v>2444</v>
      </c>
      <c r="BDF1" t="s">
        <v>2445</v>
      </c>
      <c r="BDG1" t="s">
        <v>2446</v>
      </c>
      <c r="BDH1" t="s">
        <v>2447</v>
      </c>
      <c r="BDI1" t="s">
        <v>2448</v>
      </c>
      <c r="BDJ1" t="s">
        <v>2449</v>
      </c>
      <c r="BDK1" t="s">
        <v>2450</v>
      </c>
      <c r="BDL1" t="s">
        <v>2451</v>
      </c>
      <c r="BDM1" t="s">
        <v>2452</v>
      </c>
      <c r="BDN1" t="s">
        <v>2453</v>
      </c>
      <c r="BDO1" t="s">
        <v>2454</v>
      </c>
      <c r="BDP1" t="s">
        <v>2455</v>
      </c>
      <c r="BDQ1" t="s">
        <v>2456</v>
      </c>
      <c r="BDR1" t="s">
        <v>2457</v>
      </c>
      <c r="BDS1" t="s">
        <v>2458</v>
      </c>
      <c r="BDT1" t="s">
        <v>2459</v>
      </c>
      <c r="BDU1" t="s">
        <v>2460</v>
      </c>
      <c r="BDV1" t="s">
        <v>2461</v>
      </c>
      <c r="BDW1" t="s">
        <v>2462</v>
      </c>
      <c r="BDX1" t="s">
        <v>2463</v>
      </c>
      <c r="BDY1" t="s">
        <v>2464</v>
      </c>
      <c r="BDZ1" t="s">
        <v>2465</v>
      </c>
      <c r="BEA1" t="s">
        <v>2466</v>
      </c>
      <c r="BEB1" t="s">
        <v>2467</v>
      </c>
      <c r="BEC1" t="s">
        <v>2468</v>
      </c>
      <c r="BED1" t="s">
        <v>2469</v>
      </c>
      <c r="BEE1" t="s">
        <v>2470</v>
      </c>
      <c r="BEF1" t="s">
        <v>2471</v>
      </c>
      <c r="BEG1" t="s">
        <v>2472</v>
      </c>
      <c r="BEH1" t="s">
        <v>2473</v>
      </c>
      <c r="BEI1" t="s">
        <v>2474</v>
      </c>
      <c r="BEJ1" t="s">
        <v>2475</v>
      </c>
      <c r="BEK1" t="s">
        <v>2476</v>
      </c>
      <c r="BEL1" t="s">
        <v>2477</v>
      </c>
      <c r="BEM1" t="s">
        <v>2478</v>
      </c>
      <c r="BEN1" t="s">
        <v>2479</v>
      </c>
      <c r="BEO1" t="s">
        <v>2480</v>
      </c>
      <c r="BEP1" t="s">
        <v>2481</v>
      </c>
      <c r="BEQ1" t="s">
        <v>2482</v>
      </c>
      <c r="BER1" t="s">
        <v>2483</v>
      </c>
      <c r="BES1" t="s">
        <v>2484</v>
      </c>
      <c r="BET1" t="s">
        <v>2485</v>
      </c>
      <c r="BEU1" t="s">
        <v>2486</v>
      </c>
      <c r="BEV1" t="s">
        <v>2487</v>
      </c>
      <c r="BEW1" t="s">
        <v>2488</v>
      </c>
      <c r="BEX1" t="s">
        <v>2489</v>
      </c>
      <c r="BEY1" t="s">
        <v>2490</v>
      </c>
      <c r="BEZ1" t="s">
        <v>2491</v>
      </c>
      <c r="BFA1" t="s">
        <v>2492</v>
      </c>
      <c r="BFB1" t="s">
        <v>2493</v>
      </c>
      <c r="BFC1" t="s">
        <v>2494</v>
      </c>
      <c r="BFD1" t="s">
        <v>2495</v>
      </c>
      <c r="BFE1" t="s">
        <v>2496</v>
      </c>
      <c r="BFF1" t="s">
        <v>2497</v>
      </c>
      <c r="BFG1" t="s">
        <v>2498</v>
      </c>
      <c r="BFH1" t="s">
        <v>2499</v>
      </c>
      <c r="BFI1" t="s">
        <v>2500</v>
      </c>
      <c r="BFJ1" t="s">
        <v>2501</v>
      </c>
      <c r="BFK1" t="s">
        <v>2502</v>
      </c>
      <c r="BFL1" t="s">
        <v>2503</v>
      </c>
      <c r="BFM1" t="s">
        <v>2504</v>
      </c>
      <c r="BFN1" t="s">
        <v>2505</v>
      </c>
      <c r="BFO1" t="s">
        <v>2506</v>
      </c>
      <c r="BFP1" t="s">
        <v>2507</v>
      </c>
      <c r="BFQ1" t="s">
        <v>2508</v>
      </c>
      <c r="BFR1" t="s">
        <v>2509</v>
      </c>
      <c r="BFS1" t="s">
        <v>2510</v>
      </c>
      <c r="BFT1" t="s">
        <v>2511</v>
      </c>
      <c r="BFU1" t="s">
        <v>2512</v>
      </c>
      <c r="BFV1" t="s">
        <v>2513</v>
      </c>
      <c r="BFW1" t="s">
        <v>2514</v>
      </c>
      <c r="BFX1" t="s">
        <v>2515</v>
      </c>
      <c r="BFY1" t="s">
        <v>2516</v>
      </c>
      <c r="BFZ1" t="s">
        <v>2517</v>
      </c>
      <c r="BGA1" t="s">
        <v>2518</v>
      </c>
      <c r="BGB1" t="s">
        <v>2519</v>
      </c>
      <c r="BGC1" t="s">
        <v>2520</v>
      </c>
      <c r="BGD1" t="s">
        <v>2521</v>
      </c>
      <c r="BGE1" t="s">
        <v>2522</v>
      </c>
      <c r="BGF1" t="s">
        <v>2523</v>
      </c>
      <c r="BGG1" t="s">
        <v>2524</v>
      </c>
      <c r="BGH1" t="s">
        <v>2525</v>
      </c>
      <c r="BGI1" t="s">
        <v>2526</v>
      </c>
      <c r="BGJ1" t="s">
        <v>2527</v>
      </c>
      <c r="BGK1" t="s">
        <v>2528</v>
      </c>
      <c r="BGL1" t="s">
        <v>2529</v>
      </c>
      <c r="BGM1" t="s">
        <v>2530</v>
      </c>
      <c r="BGN1" t="s">
        <v>2531</v>
      </c>
      <c r="BGO1" t="s">
        <v>2532</v>
      </c>
      <c r="BGP1" t="s">
        <v>2533</v>
      </c>
      <c r="BGQ1" t="s">
        <v>2534</v>
      </c>
      <c r="BGR1" t="s">
        <v>2535</v>
      </c>
      <c r="BGS1" t="s">
        <v>2536</v>
      </c>
      <c r="BGT1" t="s">
        <v>2537</v>
      </c>
      <c r="BGU1" t="s">
        <v>2538</v>
      </c>
      <c r="BGV1" t="s">
        <v>2539</v>
      </c>
      <c r="BGW1" t="s">
        <v>2540</v>
      </c>
      <c r="BGX1" t="s">
        <v>2541</v>
      </c>
      <c r="BGY1" t="s">
        <v>2542</v>
      </c>
      <c r="BGZ1" t="s">
        <v>2543</v>
      </c>
      <c r="BHA1" t="s">
        <v>2544</v>
      </c>
      <c r="BHB1" t="s">
        <v>2545</v>
      </c>
      <c r="BHC1" t="s">
        <v>2546</v>
      </c>
      <c r="BHD1" t="s">
        <v>2547</v>
      </c>
      <c r="BHE1" t="s">
        <v>2548</v>
      </c>
      <c r="BHF1" t="s">
        <v>2549</v>
      </c>
      <c r="BHG1" t="s">
        <v>2550</v>
      </c>
      <c r="BHH1" t="s">
        <v>2551</v>
      </c>
      <c r="BHI1" t="s">
        <v>2552</v>
      </c>
      <c r="BHJ1" t="s">
        <v>2553</v>
      </c>
      <c r="BHK1" t="s">
        <v>2554</v>
      </c>
      <c r="BHL1" t="s">
        <v>2555</v>
      </c>
      <c r="BHM1" t="s">
        <v>2556</v>
      </c>
      <c r="BHN1" t="s">
        <v>2557</v>
      </c>
      <c r="BHO1" t="s">
        <v>2558</v>
      </c>
      <c r="BHP1" t="s">
        <v>2559</v>
      </c>
      <c r="BHQ1" t="s">
        <v>2560</v>
      </c>
      <c r="BHR1" t="s">
        <v>2561</v>
      </c>
      <c r="BHS1" t="s">
        <v>2562</v>
      </c>
      <c r="BHT1" t="s">
        <v>2563</v>
      </c>
      <c r="BHU1" t="s">
        <v>2564</v>
      </c>
      <c r="BHV1" t="s">
        <v>2565</v>
      </c>
      <c r="BHW1" t="s">
        <v>2566</v>
      </c>
      <c r="BHX1" t="s">
        <v>2567</v>
      </c>
      <c r="BHY1" t="s">
        <v>2568</v>
      </c>
      <c r="BHZ1" t="s">
        <v>2569</v>
      </c>
      <c r="BIA1" t="s">
        <v>2570</v>
      </c>
      <c r="BIB1" t="s">
        <v>2571</v>
      </c>
      <c r="BIC1" t="s">
        <v>2572</v>
      </c>
      <c r="BID1" t="s">
        <v>2573</v>
      </c>
      <c r="BIE1" t="s">
        <v>2574</v>
      </c>
      <c r="BIF1" t="s">
        <v>2575</v>
      </c>
      <c r="BIG1" t="s">
        <v>2576</v>
      </c>
      <c r="BIH1" t="s">
        <v>2577</v>
      </c>
      <c r="BII1" t="s">
        <v>2578</v>
      </c>
      <c r="BIJ1" t="s">
        <v>2579</v>
      </c>
      <c r="BIK1" t="s">
        <v>2580</v>
      </c>
      <c r="BIL1" t="s">
        <v>2581</v>
      </c>
      <c r="BIM1" t="s">
        <v>2582</v>
      </c>
      <c r="BIN1" t="s">
        <v>2583</v>
      </c>
      <c r="BIO1" t="s">
        <v>2584</v>
      </c>
      <c r="BIP1" t="s">
        <v>2585</v>
      </c>
      <c r="BIQ1" t="s">
        <v>2586</v>
      </c>
      <c r="BIR1" t="s">
        <v>2587</v>
      </c>
      <c r="BIS1" t="s">
        <v>2588</v>
      </c>
      <c r="BIT1" t="s">
        <v>2589</v>
      </c>
      <c r="BIU1" t="s">
        <v>2590</v>
      </c>
      <c r="BIV1" t="s">
        <v>2591</v>
      </c>
      <c r="BIW1" t="s">
        <v>2592</v>
      </c>
      <c r="BIX1" t="s">
        <v>2593</v>
      </c>
      <c r="BIY1" t="s">
        <v>2594</v>
      </c>
      <c r="BIZ1" t="s">
        <v>2595</v>
      </c>
      <c r="BJA1" t="s">
        <v>2596</v>
      </c>
      <c r="BJB1" t="s">
        <v>2597</v>
      </c>
      <c r="BJC1" t="s">
        <v>2598</v>
      </c>
      <c r="BJD1" t="s">
        <v>2599</v>
      </c>
      <c r="BJE1" t="s">
        <v>2600</v>
      </c>
      <c r="BJF1" t="s">
        <v>2601</v>
      </c>
      <c r="BJG1" t="s">
        <v>2602</v>
      </c>
      <c r="BJH1" t="s">
        <v>2603</v>
      </c>
      <c r="BJI1" t="s">
        <v>2604</v>
      </c>
      <c r="BJJ1" t="s">
        <v>2605</v>
      </c>
      <c r="BJK1" t="s">
        <v>2606</v>
      </c>
      <c r="BJL1" t="s">
        <v>2607</v>
      </c>
      <c r="BJM1" t="s">
        <v>2608</v>
      </c>
      <c r="BJN1" t="s">
        <v>2609</v>
      </c>
      <c r="BJO1" t="s">
        <v>2610</v>
      </c>
      <c r="BJP1" t="s">
        <v>2611</v>
      </c>
      <c r="BJQ1" t="s">
        <v>2612</v>
      </c>
      <c r="BJR1" t="s">
        <v>2613</v>
      </c>
      <c r="BJS1" t="s">
        <v>2614</v>
      </c>
      <c r="BJT1" t="s">
        <v>2615</v>
      </c>
      <c r="BJU1" t="s">
        <v>2616</v>
      </c>
      <c r="BJV1" t="s">
        <v>2617</v>
      </c>
      <c r="BJW1" t="s">
        <v>2618</v>
      </c>
      <c r="BJX1" t="s">
        <v>2619</v>
      </c>
      <c r="BJY1" t="s">
        <v>2620</v>
      </c>
      <c r="BJZ1" t="s">
        <v>2621</v>
      </c>
      <c r="BKA1" t="s">
        <v>2622</v>
      </c>
      <c r="BKB1" t="s">
        <v>2623</v>
      </c>
      <c r="BKC1" t="s">
        <v>2624</v>
      </c>
      <c r="BKD1" t="s">
        <v>2625</v>
      </c>
      <c r="BKE1" t="s">
        <v>2626</v>
      </c>
      <c r="BKF1" t="s">
        <v>2627</v>
      </c>
      <c r="BKG1" t="s">
        <v>2628</v>
      </c>
      <c r="BKH1" t="s">
        <v>2629</v>
      </c>
      <c r="BKI1" t="s">
        <v>2630</v>
      </c>
      <c r="BKJ1" t="s">
        <v>2631</v>
      </c>
      <c r="BKK1" t="s">
        <v>2632</v>
      </c>
      <c r="BKL1" t="s">
        <v>2633</v>
      </c>
      <c r="BKM1" t="s">
        <v>2634</v>
      </c>
      <c r="BKN1" t="s">
        <v>2635</v>
      </c>
      <c r="BKO1" t="s">
        <v>2636</v>
      </c>
      <c r="BKP1" t="s">
        <v>2637</v>
      </c>
      <c r="BKQ1" t="s">
        <v>2638</v>
      </c>
      <c r="BKR1" t="s">
        <v>2639</v>
      </c>
      <c r="BKS1" t="s">
        <v>2640</v>
      </c>
      <c r="BKT1" t="s">
        <v>2641</v>
      </c>
      <c r="BKU1" t="s">
        <v>2642</v>
      </c>
      <c r="BKV1" t="s">
        <v>2643</v>
      </c>
      <c r="BKW1" t="s">
        <v>2644</v>
      </c>
      <c r="BKX1" t="s">
        <v>2645</v>
      </c>
      <c r="BKY1" t="s">
        <v>2646</v>
      </c>
      <c r="BKZ1" t="s">
        <v>2647</v>
      </c>
      <c r="BLA1" t="s">
        <v>2648</v>
      </c>
      <c r="BLB1" t="s">
        <v>2649</v>
      </c>
      <c r="BLC1" t="s">
        <v>2650</v>
      </c>
      <c r="BLD1" t="s">
        <v>2651</v>
      </c>
      <c r="BLE1" t="s">
        <v>2652</v>
      </c>
      <c r="BLF1" t="s">
        <v>2653</v>
      </c>
      <c r="BLG1" t="s">
        <v>2654</v>
      </c>
      <c r="BLH1" t="s">
        <v>2655</v>
      </c>
      <c r="BLI1" t="s">
        <v>2656</v>
      </c>
      <c r="BLJ1" t="s">
        <v>2657</v>
      </c>
      <c r="BLK1" t="s">
        <v>2658</v>
      </c>
      <c r="BLL1" t="s">
        <v>2659</v>
      </c>
      <c r="BLM1" t="s">
        <v>2660</v>
      </c>
      <c r="BLN1" t="s">
        <v>2661</v>
      </c>
      <c r="BLO1" t="s">
        <v>2662</v>
      </c>
      <c r="BLP1" t="s">
        <v>2663</v>
      </c>
      <c r="BLQ1" t="s">
        <v>2664</v>
      </c>
      <c r="BLR1" t="s">
        <v>2665</v>
      </c>
      <c r="BLS1" t="s">
        <v>2666</v>
      </c>
      <c r="BLT1" t="s">
        <v>2667</v>
      </c>
      <c r="BLU1" t="s">
        <v>2668</v>
      </c>
      <c r="BLV1" t="s">
        <v>2669</v>
      </c>
      <c r="BLW1" t="s">
        <v>2670</v>
      </c>
      <c r="BLX1" t="s">
        <v>2671</v>
      </c>
      <c r="BLY1" t="s">
        <v>2672</v>
      </c>
      <c r="BLZ1" t="s">
        <v>2673</v>
      </c>
      <c r="BMA1" t="s">
        <v>2674</v>
      </c>
      <c r="BMB1" t="s">
        <v>2675</v>
      </c>
      <c r="BMC1" t="s">
        <v>2676</v>
      </c>
      <c r="BMD1" t="s">
        <v>2677</v>
      </c>
      <c r="BME1" t="s">
        <v>2678</v>
      </c>
      <c r="BMF1" t="s">
        <v>2679</v>
      </c>
      <c r="BMG1" t="s">
        <v>2680</v>
      </c>
      <c r="BMH1" t="s">
        <v>2681</v>
      </c>
      <c r="BMI1" t="s">
        <v>2682</v>
      </c>
      <c r="BMJ1" t="s">
        <v>2683</v>
      </c>
      <c r="BMK1" t="s">
        <v>2684</v>
      </c>
      <c r="BML1" t="s">
        <v>2685</v>
      </c>
      <c r="BMM1" t="s">
        <v>2686</v>
      </c>
      <c r="BMN1" t="s">
        <v>2687</v>
      </c>
      <c r="BMO1" t="s">
        <v>2688</v>
      </c>
      <c r="BMP1" t="s">
        <v>2689</v>
      </c>
      <c r="BMQ1" t="s">
        <v>2690</v>
      </c>
      <c r="BMR1" t="s">
        <v>2691</v>
      </c>
      <c r="BMS1" t="s">
        <v>2692</v>
      </c>
      <c r="BMT1" t="s">
        <v>2693</v>
      </c>
      <c r="BMU1" t="s">
        <v>2694</v>
      </c>
      <c r="BMV1" t="s">
        <v>2695</v>
      </c>
      <c r="BMW1" t="s">
        <v>2696</v>
      </c>
      <c r="BMX1" t="s">
        <v>2697</v>
      </c>
      <c r="BMY1" t="s">
        <v>2698</v>
      </c>
      <c r="BMZ1" t="s">
        <v>2699</v>
      </c>
      <c r="BNA1" t="s">
        <v>2700</v>
      </c>
      <c r="BNB1" t="s">
        <v>2701</v>
      </c>
      <c r="BNC1" t="s">
        <v>2702</v>
      </c>
      <c r="BND1" t="s">
        <v>2703</v>
      </c>
      <c r="BNE1" t="s">
        <v>2704</v>
      </c>
      <c r="BNF1" t="s">
        <v>2705</v>
      </c>
      <c r="BNG1" t="s">
        <v>2706</v>
      </c>
      <c r="BNH1" t="s">
        <v>2707</v>
      </c>
      <c r="BNI1" t="s">
        <v>2708</v>
      </c>
      <c r="BNJ1" t="s">
        <v>2709</v>
      </c>
      <c r="BNK1" t="s">
        <v>2710</v>
      </c>
      <c r="BNL1" t="s">
        <v>2711</v>
      </c>
      <c r="BNM1" t="s">
        <v>2712</v>
      </c>
      <c r="BNN1" t="s">
        <v>2713</v>
      </c>
      <c r="BNO1" t="s">
        <v>2714</v>
      </c>
      <c r="BNP1" t="s">
        <v>2715</v>
      </c>
      <c r="BNQ1" t="s">
        <v>2716</v>
      </c>
      <c r="BNR1" t="s">
        <v>2717</v>
      </c>
      <c r="BNS1" t="s">
        <v>2718</v>
      </c>
      <c r="BNT1" t="s">
        <v>2719</v>
      </c>
      <c r="BNU1" t="s">
        <v>2720</v>
      </c>
      <c r="BNV1" t="s">
        <v>2721</v>
      </c>
      <c r="BNW1" t="s">
        <v>2722</v>
      </c>
      <c r="BNX1" t="s">
        <v>2723</v>
      </c>
      <c r="BNY1" t="s">
        <v>2724</v>
      </c>
      <c r="BNZ1" t="s">
        <v>2725</v>
      </c>
      <c r="BOA1" t="s">
        <v>2726</v>
      </c>
      <c r="BOB1" t="s">
        <v>2727</v>
      </c>
      <c r="BOC1" t="s">
        <v>2728</v>
      </c>
      <c r="BOD1" t="s">
        <v>2729</v>
      </c>
      <c r="BOE1" t="s">
        <v>2730</v>
      </c>
      <c r="BOF1" t="s">
        <v>2731</v>
      </c>
      <c r="BOG1" t="s">
        <v>2732</v>
      </c>
      <c r="BOH1" t="s">
        <v>2733</v>
      </c>
      <c r="BOI1" t="s">
        <v>2734</v>
      </c>
      <c r="BOJ1" t="s">
        <v>2735</v>
      </c>
      <c r="BOK1" t="s">
        <v>2736</v>
      </c>
      <c r="BOL1" t="s">
        <v>2737</v>
      </c>
      <c r="BOM1" t="s">
        <v>2738</v>
      </c>
      <c r="BON1" t="s">
        <v>2739</v>
      </c>
      <c r="BOO1" t="s">
        <v>2740</v>
      </c>
      <c r="BOP1" t="s">
        <v>2741</v>
      </c>
      <c r="BOQ1" t="s">
        <v>2742</v>
      </c>
      <c r="BOR1" t="s">
        <v>2743</v>
      </c>
      <c r="BOS1" t="s">
        <v>2744</v>
      </c>
      <c r="BOT1" t="s">
        <v>2745</v>
      </c>
      <c r="BOU1" t="s">
        <v>2746</v>
      </c>
      <c r="BOV1" t="s">
        <v>2747</v>
      </c>
      <c r="BOW1" t="s">
        <v>2748</v>
      </c>
      <c r="BOX1" t="s">
        <v>2749</v>
      </c>
      <c r="BOY1" t="s">
        <v>2750</v>
      </c>
      <c r="BOZ1" t="s">
        <v>2751</v>
      </c>
      <c r="BPA1" t="s">
        <v>2752</v>
      </c>
      <c r="BPB1" t="s">
        <v>2753</v>
      </c>
      <c r="BPC1" t="s">
        <v>2754</v>
      </c>
      <c r="BPD1" t="s">
        <v>2755</v>
      </c>
      <c r="BPE1" t="s">
        <v>2756</v>
      </c>
      <c r="BPF1" t="s">
        <v>2757</v>
      </c>
      <c r="BPG1" t="s">
        <v>2758</v>
      </c>
      <c r="BPH1" t="s">
        <v>2759</v>
      </c>
      <c r="BPI1" t="s">
        <v>2760</v>
      </c>
      <c r="BPJ1" t="s">
        <v>2761</v>
      </c>
      <c r="BPK1" t="s">
        <v>2762</v>
      </c>
      <c r="BPL1" t="s">
        <v>2763</v>
      </c>
      <c r="BPM1" t="s">
        <v>2764</v>
      </c>
      <c r="BPN1" t="s">
        <v>2765</v>
      </c>
      <c r="BPO1" t="s">
        <v>2766</v>
      </c>
      <c r="BPP1" t="s">
        <v>2767</v>
      </c>
      <c r="BPQ1" t="s">
        <v>2768</v>
      </c>
      <c r="BPR1" t="s">
        <v>2769</v>
      </c>
      <c r="BPS1" t="s">
        <v>2770</v>
      </c>
      <c r="BPT1" t="s">
        <v>2771</v>
      </c>
      <c r="BPU1" t="s">
        <v>2772</v>
      </c>
      <c r="BPV1" t="s">
        <v>2773</v>
      </c>
      <c r="BPW1" t="s">
        <v>2774</v>
      </c>
      <c r="BPX1" t="s">
        <v>2775</v>
      </c>
      <c r="BPY1" t="s">
        <v>2776</v>
      </c>
      <c r="BPZ1" t="s">
        <v>2777</v>
      </c>
      <c r="BQA1" t="s">
        <v>2778</v>
      </c>
      <c r="BQB1" t="s">
        <v>2779</v>
      </c>
      <c r="BQC1" t="s">
        <v>2780</v>
      </c>
      <c r="BQD1" t="s">
        <v>2781</v>
      </c>
      <c r="BQE1" t="s">
        <v>2782</v>
      </c>
      <c r="BQF1" t="s">
        <v>2783</v>
      </c>
      <c r="BQG1" t="s">
        <v>2784</v>
      </c>
      <c r="BQH1" t="s">
        <v>2785</v>
      </c>
      <c r="BQI1" t="s">
        <v>2786</v>
      </c>
      <c r="BQJ1" t="s">
        <v>2787</v>
      </c>
      <c r="BQK1" t="s">
        <v>2788</v>
      </c>
      <c r="BQL1" t="s">
        <v>2789</v>
      </c>
      <c r="BQM1" t="s">
        <v>2790</v>
      </c>
      <c r="BQN1" t="s">
        <v>2791</v>
      </c>
      <c r="BQO1" t="s">
        <v>2792</v>
      </c>
      <c r="BQP1" t="s">
        <v>2793</v>
      </c>
      <c r="BQQ1" t="s">
        <v>2794</v>
      </c>
      <c r="BQR1" t="s">
        <v>2795</v>
      </c>
      <c r="BQS1" t="s">
        <v>2796</v>
      </c>
      <c r="BQT1" t="s">
        <v>2797</v>
      </c>
      <c r="BQU1" t="s">
        <v>2798</v>
      </c>
      <c r="BQV1" t="s">
        <v>2799</v>
      </c>
      <c r="BQW1" t="s">
        <v>2800</v>
      </c>
      <c r="BQX1" t="s">
        <v>2801</v>
      </c>
      <c r="BQY1" t="s">
        <v>2802</v>
      </c>
      <c r="BQZ1" t="s">
        <v>2803</v>
      </c>
      <c r="BRA1" t="s">
        <v>2804</v>
      </c>
      <c r="BRB1" t="s">
        <v>2805</v>
      </c>
      <c r="BRC1" t="s">
        <v>2806</v>
      </c>
      <c r="BRD1" t="s">
        <v>2807</v>
      </c>
      <c r="BRE1" t="s">
        <v>2808</v>
      </c>
      <c r="BRF1" t="s">
        <v>2809</v>
      </c>
      <c r="BRG1" t="s">
        <v>2810</v>
      </c>
      <c r="BRH1" t="s">
        <v>2811</v>
      </c>
      <c r="BRI1" t="s">
        <v>2812</v>
      </c>
      <c r="BRJ1" t="s">
        <v>2813</v>
      </c>
      <c r="BRK1" t="s">
        <v>2814</v>
      </c>
      <c r="BRL1" t="s">
        <v>2815</v>
      </c>
      <c r="BRM1" t="s">
        <v>2816</v>
      </c>
      <c r="BRN1" t="s">
        <v>2817</v>
      </c>
      <c r="BRO1" t="s">
        <v>2818</v>
      </c>
      <c r="BRP1" t="s">
        <v>2819</v>
      </c>
      <c r="BRQ1" t="s">
        <v>2820</v>
      </c>
      <c r="BRR1" t="s">
        <v>2821</v>
      </c>
      <c r="BRS1" t="s">
        <v>2822</v>
      </c>
      <c r="BRT1" t="s">
        <v>2823</v>
      </c>
      <c r="BRU1" t="s">
        <v>2824</v>
      </c>
      <c r="BRV1" t="s">
        <v>2825</v>
      </c>
      <c r="BRW1" t="s">
        <v>2826</v>
      </c>
      <c r="BRX1" t="s">
        <v>2827</v>
      </c>
      <c r="BRY1" t="s">
        <v>2828</v>
      </c>
      <c r="BRZ1" t="s">
        <v>2829</v>
      </c>
      <c r="BSA1" t="s">
        <v>2830</v>
      </c>
      <c r="BSB1" t="s">
        <v>2831</v>
      </c>
      <c r="BSC1" t="s">
        <v>2832</v>
      </c>
      <c r="BSD1" t="s">
        <v>2833</v>
      </c>
      <c r="BSE1" t="s">
        <v>2834</v>
      </c>
      <c r="BSF1" t="s">
        <v>2835</v>
      </c>
      <c r="BSG1" t="s">
        <v>2836</v>
      </c>
      <c r="BSH1" t="s">
        <v>2837</v>
      </c>
      <c r="BSI1" t="s">
        <v>2838</v>
      </c>
      <c r="BSJ1" t="s">
        <v>2839</v>
      </c>
      <c r="BSK1" t="s">
        <v>2840</v>
      </c>
      <c r="BSL1" t="s">
        <v>2841</v>
      </c>
      <c r="BSM1" t="s">
        <v>2842</v>
      </c>
      <c r="BSN1" t="s">
        <v>2843</v>
      </c>
      <c r="BSO1" t="s">
        <v>2844</v>
      </c>
      <c r="BSP1" t="s">
        <v>2845</v>
      </c>
      <c r="BSQ1" t="s">
        <v>2846</v>
      </c>
      <c r="BSR1" t="s">
        <v>2847</v>
      </c>
      <c r="BSS1" t="s">
        <v>2848</v>
      </c>
      <c r="BST1" t="s">
        <v>2849</v>
      </c>
      <c r="BSU1" t="s">
        <v>2850</v>
      </c>
      <c r="BSV1" t="s">
        <v>2851</v>
      </c>
      <c r="BSW1" t="s">
        <v>2852</v>
      </c>
      <c r="BSX1" t="s">
        <v>2853</v>
      </c>
      <c r="BSY1" t="s">
        <v>2854</v>
      </c>
      <c r="BSZ1" t="s">
        <v>2855</v>
      </c>
      <c r="BTA1" t="s">
        <v>2856</v>
      </c>
      <c r="BTB1" t="s">
        <v>2857</v>
      </c>
      <c r="BTC1" t="s">
        <v>2858</v>
      </c>
      <c r="BTD1" t="s">
        <v>2859</v>
      </c>
      <c r="BTE1" t="s">
        <v>2860</v>
      </c>
      <c r="BTF1" t="s">
        <v>2861</v>
      </c>
      <c r="BTG1" t="s">
        <v>2862</v>
      </c>
      <c r="BTH1" t="s">
        <v>2863</v>
      </c>
      <c r="BTI1" t="s">
        <v>2864</v>
      </c>
      <c r="BTJ1" t="s">
        <v>2865</v>
      </c>
      <c r="BTK1" t="s">
        <v>2866</v>
      </c>
      <c r="BTL1" t="s">
        <v>2867</v>
      </c>
      <c r="BTM1" t="s">
        <v>2868</v>
      </c>
      <c r="BTN1" t="s">
        <v>2869</v>
      </c>
      <c r="BTO1" t="s">
        <v>2870</v>
      </c>
      <c r="BTP1" t="s">
        <v>2871</v>
      </c>
      <c r="BTQ1" t="s">
        <v>2872</v>
      </c>
      <c r="BTR1" t="s">
        <v>2873</v>
      </c>
      <c r="BTS1" t="s">
        <v>2874</v>
      </c>
      <c r="BTT1" t="s">
        <v>2875</v>
      </c>
      <c r="BTU1" t="s">
        <v>2876</v>
      </c>
      <c r="BTV1" t="s">
        <v>2877</v>
      </c>
      <c r="BTW1" t="s">
        <v>2878</v>
      </c>
      <c r="BTX1" t="s">
        <v>2879</v>
      </c>
      <c r="BTY1" t="s">
        <v>2880</v>
      </c>
      <c r="BTZ1" t="s">
        <v>2881</v>
      </c>
      <c r="BUA1" t="s">
        <v>2882</v>
      </c>
      <c r="BUB1" t="s">
        <v>2883</v>
      </c>
      <c r="BUC1" t="s">
        <v>2884</v>
      </c>
      <c r="BUD1" t="s">
        <v>2885</v>
      </c>
      <c r="BUE1" t="s">
        <v>2886</v>
      </c>
      <c r="BUF1" t="s">
        <v>2887</v>
      </c>
      <c r="BUG1" t="s">
        <v>2888</v>
      </c>
      <c r="BUH1" t="s">
        <v>2889</v>
      </c>
      <c r="BUI1" t="s">
        <v>2890</v>
      </c>
      <c r="BUJ1" t="s">
        <v>2891</v>
      </c>
      <c r="BUK1" t="s">
        <v>2892</v>
      </c>
      <c r="BUL1" t="s">
        <v>2893</v>
      </c>
      <c r="BUM1" t="s">
        <v>2894</v>
      </c>
      <c r="BUN1" t="s">
        <v>2895</v>
      </c>
      <c r="BUO1" t="s">
        <v>2896</v>
      </c>
      <c r="BUP1" t="s">
        <v>2897</v>
      </c>
      <c r="BUQ1" t="s">
        <v>2898</v>
      </c>
      <c r="BUR1" t="s">
        <v>2899</v>
      </c>
      <c r="BUS1" t="s">
        <v>2900</v>
      </c>
      <c r="BUT1" t="s">
        <v>2901</v>
      </c>
      <c r="BUU1" t="s">
        <v>2902</v>
      </c>
      <c r="BUV1" t="s">
        <v>2903</v>
      </c>
      <c r="BUW1" t="s">
        <v>2904</v>
      </c>
      <c r="BUX1" t="s">
        <v>2905</v>
      </c>
      <c r="BUY1" t="s">
        <v>2906</v>
      </c>
      <c r="BUZ1" t="s">
        <v>2907</v>
      </c>
      <c r="BVA1" t="s">
        <v>2908</v>
      </c>
      <c r="BVB1" t="s">
        <v>2909</v>
      </c>
      <c r="BVC1" t="s">
        <v>2910</v>
      </c>
      <c r="BVD1" t="s">
        <v>2911</v>
      </c>
      <c r="BVE1" t="s">
        <v>2912</v>
      </c>
      <c r="BVF1" t="s">
        <v>2913</v>
      </c>
      <c r="BVG1" t="s">
        <v>2914</v>
      </c>
      <c r="BVH1" t="s">
        <v>2915</v>
      </c>
      <c r="BVI1" t="s">
        <v>2916</v>
      </c>
      <c r="BVJ1" t="s">
        <v>2917</v>
      </c>
      <c r="BVK1" t="s">
        <v>2918</v>
      </c>
      <c r="BVL1" t="s">
        <v>2919</v>
      </c>
      <c r="BVM1" t="s">
        <v>2920</v>
      </c>
      <c r="BVN1" t="s">
        <v>2921</v>
      </c>
      <c r="BVO1" t="s">
        <v>2922</v>
      </c>
      <c r="BVP1" t="s">
        <v>2923</v>
      </c>
      <c r="BVQ1" t="s">
        <v>2924</v>
      </c>
      <c r="BVR1" t="s">
        <v>2925</v>
      </c>
      <c r="BVS1" t="s">
        <v>2926</v>
      </c>
      <c r="BVT1" t="s">
        <v>2927</v>
      </c>
      <c r="BVU1" t="s">
        <v>2928</v>
      </c>
      <c r="BVV1" t="s">
        <v>2929</v>
      </c>
      <c r="BVW1" t="s">
        <v>2930</v>
      </c>
      <c r="BVX1" t="s">
        <v>2931</v>
      </c>
      <c r="BVY1" t="s">
        <v>2932</v>
      </c>
      <c r="BVZ1" t="s">
        <v>2933</v>
      </c>
      <c r="BWA1" t="s">
        <v>2934</v>
      </c>
      <c r="BWB1" t="s">
        <v>2935</v>
      </c>
      <c r="BWC1" t="s">
        <v>2936</v>
      </c>
      <c r="BWD1" t="s">
        <v>2937</v>
      </c>
      <c r="BWE1" t="s">
        <v>2938</v>
      </c>
      <c r="BWF1" t="s">
        <v>2939</v>
      </c>
      <c r="BWG1" t="s">
        <v>2940</v>
      </c>
      <c r="BWH1" t="s">
        <v>2941</v>
      </c>
      <c r="BWI1" t="s">
        <v>2942</v>
      </c>
      <c r="BWJ1" t="s">
        <v>2943</v>
      </c>
      <c r="BWK1" t="s">
        <v>2944</v>
      </c>
      <c r="BWL1" t="s">
        <v>2945</v>
      </c>
      <c r="BWM1" t="s">
        <v>2946</v>
      </c>
      <c r="BWN1" t="s">
        <v>2947</v>
      </c>
      <c r="BWO1" t="s">
        <v>2948</v>
      </c>
      <c r="BWP1" t="s">
        <v>2949</v>
      </c>
      <c r="BWQ1" t="s">
        <v>2950</v>
      </c>
      <c r="BWR1" t="s">
        <v>2951</v>
      </c>
      <c r="BWS1" t="s">
        <v>2952</v>
      </c>
      <c r="BWT1" t="s">
        <v>2953</v>
      </c>
      <c r="BWU1" t="s">
        <v>2954</v>
      </c>
      <c r="BWV1" t="s">
        <v>2955</v>
      </c>
      <c r="BWW1" t="s">
        <v>2956</v>
      </c>
      <c r="BWX1" t="s">
        <v>2957</v>
      </c>
      <c r="BWY1" t="s">
        <v>2958</v>
      </c>
      <c r="BWZ1" t="s">
        <v>2959</v>
      </c>
      <c r="BXA1" t="s">
        <v>2960</v>
      </c>
      <c r="BXB1" t="s">
        <v>2961</v>
      </c>
      <c r="BXC1" t="s">
        <v>2962</v>
      </c>
      <c r="BXD1" t="s">
        <v>2963</v>
      </c>
      <c r="BXE1" t="s">
        <v>2964</v>
      </c>
      <c r="BXF1" t="s">
        <v>2965</v>
      </c>
      <c r="BXG1" t="s">
        <v>2966</v>
      </c>
      <c r="BXH1" t="s">
        <v>2967</v>
      </c>
      <c r="BXI1" t="s">
        <v>2968</v>
      </c>
      <c r="BXJ1" t="s">
        <v>2969</v>
      </c>
      <c r="BXK1" t="s">
        <v>2970</v>
      </c>
      <c r="BXL1" t="s">
        <v>2971</v>
      </c>
      <c r="BXM1" t="s">
        <v>2972</v>
      </c>
      <c r="BXN1" t="s">
        <v>2973</v>
      </c>
      <c r="BXO1" t="s">
        <v>2974</v>
      </c>
      <c r="BXP1" t="s">
        <v>2975</v>
      </c>
      <c r="BXQ1" t="s">
        <v>2976</v>
      </c>
      <c r="BXR1" t="s">
        <v>2977</v>
      </c>
      <c r="BXS1" t="s">
        <v>2978</v>
      </c>
      <c r="BXT1" t="s">
        <v>2979</v>
      </c>
      <c r="BXU1" t="s">
        <v>2980</v>
      </c>
      <c r="BXV1" t="s">
        <v>2981</v>
      </c>
      <c r="BXW1" t="s">
        <v>2982</v>
      </c>
      <c r="BXX1" t="s">
        <v>2983</v>
      </c>
      <c r="BXY1" t="s">
        <v>2984</v>
      </c>
      <c r="BXZ1" t="s">
        <v>2985</v>
      </c>
      <c r="BYA1" t="s">
        <v>2986</v>
      </c>
      <c r="BYB1" t="s">
        <v>2987</v>
      </c>
      <c r="BYC1" t="s">
        <v>2988</v>
      </c>
      <c r="BYD1" t="s">
        <v>2989</v>
      </c>
      <c r="BYE1" t="s">
        <v>2990</v>
      </c>
      <c r="BYF1" t="s">
        <v>2991</v>
      </c>
      <c r="BYG1" t="s">
        <v>2992</v>
      </c>
      <c r="BYH1" t="s">
        <v>2993</v>
      </c>
      <c r="BYI1" t="s">
        <v>2994</v>
      </c>
      <c r="BYJ1" t="s">
        <v>2995</v>
      </c>
      <c r="BYK1" t="s">
        <v>2996</v>
      </c>
      <c r="BYL1" t="s">
        <v>2997</v>
      </c>
      <c r="BYM1" t="s">
        <v>2998</v>
      </c>
      <c r="BYN1" t="s">
        <v>2999</v>
      </c>
      <c r="BYO1" t="s">
        <v>3000</v>
      </c>
      <c r="BYP1" t="s">
        <v>3001</v>
      </c>
      <c r="BYQ1" t="s">
        <v>3002</v>
      </c>
      <c r="BYR1" t="s">
        <v>3003</v>
      </c>
      <c r="BYS1" t="s">
        <v>3004</v>
      </c>
      <c r="BYT1" t="s">
        <v>3005</v>
      </c>
      <c r="BYU1" t="s">
        <v>3006</v>
      </c>
      <c r="BYV1" t="s">
        <v>3007</v>
      </c>
      <c r="BYW1" t="s">
        <v>3008</v>
      </c>
      <c r="BYX1" t="s">
        <v>3009</v>
      </c>
      <c r="BYY1" t="s">
        <v>3010</v>
      </c>
      <c r="BYZ1" t="s">
        <v>3011</v>
      </c>
      <c r="BZA1" t="s">
        <v>3012</v>
      </c>
      <c r="BZB1" t="s">
        <v>3013</v>
      </c>
      <c r="BZC1" t="s">
        <v>3014</v>
      </c>
      <c r="BZD1" t="s">
        <v>3015</v>
      </c>
      <c r="BZE1" t="s">
        <v>3016</v>
      </c>
      <c r="BZF1" t="s">
        <v>3017</v>
      </c>
      <c r="BZG1" t="s">
        <v>3018</v>
      </c>
      <c r="BZH1" t="s">
        <v>3019</v>
      </c>
      <c r="BZI1" t="s">
        <v>3020</v>
      </c>
      <c r="BZJ1" t="s">
        <v>3021</v>
      </c>
      <c r="BZK1" t="s">
        <v>3022</v>
      </c>
      <c r="BZL1" t="s">
        <v>3023</v>
      </c>
      <c r="BZM1" t="s">
        <v>3024</v>
      </c>
      <c r="BZN1" t="s">
        <v>3025</v>
      </c>
      <c r="BZO1" t="s">
        <v>3026</v>
      </c>
      <c r="BZP1" t="s">
        <v>3027</v>
      </c>
      <c r="BZQ1" t="s">
        <v>3028</v>
      </c>
      <c r="BZR1" t="s">
        <v>3029</v>
      </c>
      <c r="BZS1" t="s">
        <v>3030</v>
      </c>
      <c r="BZT1" t="s">
        <v>3031</v>
      </c>
      <c r="BZU1" t="s">
        <v>3032</v>
      </c>
      <c r="BZV1" t="s">
        <v>3033</v>
      </c>
      <c r="BZW1" t="s">
        <v>3034</v>
      </c>
      <c r="BZX1" t="s">
        <v>3035</v>
      </c>
      <c r="BZY1" t="s">
        <v>3036</v>
      </c>
      <c r="BZZ1" t="s">
        <v>3037</v>
      </c>
      <c r="CAA1" t="s">
        <v>3038</v>
      </c>
      <c r="CAB1" t="s">
        <v>3039</v>
      </c>
      <c r="CAC1" t="s">
        <v>3040</v>
      </c>
      <c r="CAD1" t="s">
        <v>3041</v>
      </c>
      <c r="CAE1" t="s">
        <v>3042</v>
      </c>
      <c r="CAF1" t="s">
        <v>3043</v>
      </c>
      <c r="CAG1" t="s">
        <v>3044</v>
      </c>
      <c r="CAH1" t="s">
        <v>3045</v>
      </c>
      <c r="CAI1" t="s">
        <v>3046</v>
      </c>
      <c r="CAJ1" t="s">
        <v>3047</v>
      </c>
      <c r="CAK1" t="s">
        <v>3048</v>
      </c>
      <c r="CAL1" t="s">
        <v>3049</v>
      </c>
      <c r="CAM1" t="s">
        <v>3050</v>
      </c>
      <c r="CAN1" t="s">
        <v>3051</v>
      </c>
      <c r="CAO1" t="s">
        <v>3052</v>
      </c>
      <c r="CAP1" t="s">
        <v>3053</v>
      </c>
      <c r="CAQ1" t="s">
        <v>3054</v>
      </c>
      <c r="CAR1" t="s">
        <v>3055</v>
      </c>
      <c r="CAS1" t="s">
        <v>3056</v>
      </c>
      <c r="CAT1" t="s">
        <v>3057</v>
      </c>
      <c r="CAU1" t="s">
        <v>3058</v>
      </c>
      <c r="CAV1" t="s">
        <v>3059</v>
      </c>
      <c r="CAW1" t="s">
        <v>3060</v>
      </c>
      <c r="CAX1" t="s">
        <v>3061</v>
      </c>
      <c r="CAY1" t="s">
        <v>3062</v>
      </c>
      <c r="CAZ1" t="s">
        <v>3063</v>
      </c>
      <c r="CBA1" t="s">
        <v>3064</v>
      </c>
      <c r="CBB1" t="s">
        <v>3065</v>
      </c>
      <c r="CBC1" t="s">
        <v>3066</v>
      </c>
      <c r="CBD1" t="s">
        <v>3067</v>
      </c>
      <c r="CBE1" t="s">
        <v>3068</v>
      </c>
      <c r="CBF1" t="s">
        <v>3069</v>
      </c>
      <c r="CBG1" t="s">
        <v>3070</v>
      </c>
      <c r="CBH1" t="s">
        <v>3071</v>
      </c>
      <c r="CBI1" t="s">
        <v>3072</v>
      </c>
      <c r="CBJ1" t="s">
        <v>3073</v>
      </c>
      <c r="CBK1" t="s">
        <v>3074</v>
      </c>
      <c r="CBL1" t="s">
        <v>3075</v>
      </c>
      <c r="CBM1" t="s">
        <v>3076</v>
      </c>
      <c r="CBN1" t="s">
        <v>3077</v>
      </c>
      <c r="CBO1" t="s">
        <v>3078</v>
      </c>
      <c r="CBP1" t="s">
        <v>3079</v>
      </c>
      <c r="CBQ1" t="s">
        <v>3080</v>
      </c>
      <c r="CBR1" t="s">
        <v>3081</v>
      </c>
      <c r="CBS1" t="s">
        <v>3082</v>
      </c>
      <c r="CBT1" t="s">
        <v>3083</v>
      </c>
      <c r="CBU1" t="s">
        <v>3084</v>
      </c>
      <c r="CBV1" t="s">
        <v>3085</v>
      </c>
      <c r="CBW1" t="s">
        <v>3086</v>
      </c>
      <c r="CBX1" t="s">
        <v>3087</v>
      </c>
      <c r="CBY1" t="s">
        <v>3088</v>
      </c>
      <c r="CBZ1" t="s">
        <v>3089</v>
      </c>
      <c r="CCA1" t="s">
        <v>3090</v>
      </c>
      <c r="CCB1" t="s">
        <v>3091</v>
      </c>
      <c r="CCC1" t="s">
        <v>3092</v>
      </c>
      <c r="CCD1" t="s">
        <v>3093</v>
      </c>
      <c r="CCE1" t="s">
        <v>3094</v>
      </c>
      <c r="CCF1" t="s">
        <v>3095</v>
      </c>
      <c r="CCG1" t="s">
        <v>3096</v>
      </c>
      <c r="CCH1" t="s">
        <v>3097</v>
      </c>
      <c r="CCI1" t="s">
        <v>3098</v>
      </c>
      <c r="CCJ1" t="s">
        <v>3099</v>
      </c>
      <c r="CCK1" t="s">
        <v>3100</v>
      </c>
      <c r="CCL1" t="s">
        <v>3101</v>
      </c>
      <c r="CCM1" t="s">
        <v>3102</v>
      </c>
      <c r="CCN1" t="s">
        <v>3103</v>
      </c>
      <c r="CCO1" t="s">
        <v>3104</v>
      </c>
      <c r="CCP1" t="s">
        <v>3105</v>
      </c>
      <c r="CCQ1" t="s">
        <v>3106</v>
      </c>
      <c r="CCR1" t="s">
        <v>3107</v>
      </c>
      <c r="CCS1" t="s">
        <v>3108</v>
      </c>
      <c r="CCT1" t="s">
        <v>3109</v>
      </c>
      <c r="CCU1" t="s">
        <v>3110</v>
      </c>
      <c r="CCV1" t="s">
        <v>3111</v>
      </c>
      <c r="CCW1" t="s">
        <v>3112</v>
      </c>
      <c r="CCX1" t="s">
        <v>3113</v>
      </c>
      <c r="CCY1" t="s">
        <v>3114</v>
      </c>
      <c r="CCZ1" t="s">
        <v>3115</v>
      </c>
      <c r="CDA1" t="s">
        <v>3116</v>
      </c>
      <c r="CDB1" t="s">
        <v>3117</v>
      </c>
      <c r="CDC1" t="s">
        <v>3118</v>
      </c>
      <c r="CDD1" t="s">
        <v>3119</v>
      </c>
      <c r="CDE1" t="s">
        <v>3120</v>
      </c>
      <c r="CDF1" t="s">
        <v>3121</v>
      </c>
      <c r="CDG1" t="s">
        <v>3122</v>
      </c>
      <c r="CDH1" t="s">
        <v>3123</v>
      </c>
      <c r="CDI1" t="s">
        <v>3124</v>
      </c>
      <c r="CDJ1" t="s">
        <v>3125</v>
      </c>
      <c r="CDK1" t="s">
        <v>3126</v>
      </c>
      <c r="CDL1" t="s">
        <v>3127</v>
      </c>
      <c r="CDM1" t="s">
        <v>3128</v>
      </c>
      <c r="CDN1" t="s">
        <v>3129</v>
      </c>
      <c r="CDO1" t="s">
        <v>3130</v>
      </c>
      <c r="CDP1" t="s">
        <v>3131</v>
      </c>
      <c r="CDQ1" t="s">
        <v>3132</v>
      </c>
      <c r="CDR1" t="s">
        <v>3133</v>
      </c>
      <c r="CDS1" t="s">
        <v>3134</v>
      </c>
      <c r="CDT1" t="s">
        <v>3135</v>
      </c>
      <c r="CDU1" t="s">
        <v>3136</v>
      </c>
      <c r="CDV1" t="s">
        <v>3137</v>
      </c>
      <c r="CDW1" t="s">
        <v>3138</v>
      </c>
      <c r="CDX1" t="s">
        <v>3139</v>
      </c>
      <c r="CDY1" t="s">
        <v>3140</v>
      </c>
      <c r="CDZ1" t="s">
        <v>3141</v>
      </c>
      <c r="CEA1" t="s">
        <v>3142</v>
      </c>
      <c r="CEB1" t="s">
        <v>3143</v>
      </c>
      <c r="CEC1" t="s">
        <v>3144</v>
      </c>
      <c r="CED1" t="s">
        <v>3145</v>
      </c>
      <c r="CEE1" t="s">
        <v>3146</v>
      </c>
      <c r="CEF1" t="s">
        <v>3147</v>
      </c>
      <c r="CEG1" t="s">
        <v>3148</v>
      </c>
      <c r="CEH1" t="s">
        <v>3149</v>
      </c>
      <c r="CEI1" t="s">
        <v>3150</v>
      </c>
      <c r="CEJ1" t="s">
        <v>3151</v>
      </c>
      <c r="CEK1" t="s">
        <v>3152</v>
      </c>
      <c r="CEL1" t="s">
        <v>3153</v>
      </c>
      <c r="CEM1" t="s">
        <v>3154</v>
      </c>
      <c r="CEN1" t="s">
        <v>3155</v>
      </c>
      <c r="CEO1" t="s">
        <v>3156</v>
      </c>
      <c r="CEP1" t="s">
        <v>3157</v>
      </c>
      <c r="CEQ1" t="s">
        <v>3158</v>
      </c>
      <c r="CER1" t="s">
        <v>3159</v>
      </c>
      <c r="CES1" t="s">
        <v>3160</v>
      </c>
      <c r="CET1" t="s">
        <v>3161</v>
      </c>
      <c r="CEU1" t="s">
        <v>3162</v>
      </c>
      <c r="CEV1" t="s">
        <v>3163</v>
      </c>
      <c r="CEW1" t="s">
        <v>3164</v>
      </c>
      <c r="CEX1" t="s">
        <v>3165</v>
      </c>
      <c r="CEY1" t="s">
        <v>3166</v>
      </c>
      <c r="CEZ1" t="s">
        <v>3167</v>
      </c>
      <c r="CFA1" t="s">
        <v>3168</v>
      </c>
      <c r="CFB1" t="s">
        <v>3169</v>
      </c>
      <c r="CFC1" t="s">
        <v>3170</v>
      </c>
      <c r="CFD1" t="s">
        <v>3171</v>
      </c>
      <c r="CFE1" t="s">
        <v>3172</v>
      </c>
      <c r="CFF1" t="s">
        <v>3173</v>
      </c>
      <c r="CFG1" t="s">
        <v>3174</v>
      </c>
      <c r="CFH1" t="s">
        <v>3175</v>
      </c>
      <c r="CFI1" t="s">
        <v>3176</v>
      </c>
      <c r="CFJ1" t="s">
        <v>3177</v>
      </c>
      <c r="CFK1" t="s">
        <v>3178</v>
      </c>
      <c r="CFL1" t="s">
        <v>3179</v>
      </c>
      <c r="CFM1" t="s">
        <v>3180</v>
      </c>
      <c r="CFN1" t="s">
        <v>3181</v>
      </c>
      <c r="CFO1" t="s">
        <v>3182</v>
      </c>
      <c r="CFP1" t="s">
        <v>3183</v>
      </c>
      <c r="CFQ1" t="s">
        <v>3184</v>
      </c>
      <c r="CFR1" t="s">
        <v>3185</v>
      </c>
      <c r="CFS1" t="s">
        <v>3186</v>
      </c>
      <c r="CFT1" t="s">
        <v>3187</v>
      </c>
      <c r="CFU1" t="s">
        <v>3188</v>
      </c>
      <c r="CFV1" t="s">
        <v>3189</v>
      </c>
      <c r="CFW1" t="s">
        <v>3190</v>
      </c>
      <c r="CFX1" t="s">
        <v>3191</v>
      </c>
      <c r="CFY1" t="s">
        <v>3192</v>
      </c>
      <c r="CFZ1" t="s">
        <v>3193</v>
      </c>
      <c r="CGA1" t="s">
        <v>3194</v>
      </c>
      <c r="CGB1" t="s">
        <v>3195</v>
      </c>
      <c r="CGC1" t="s">
        <v>3196</v>
      </c>
      <c r="CGD1" t="s">
        <v>3197</v>
      </c>
      <c r="CGE1" t="s">
        <v>3198</v>
      </c>
      <c r="CGF1" t="s">
        <v>3199</v>
      </c>
      <c r="CGG1" t="s">
        <v>3200</v>
      </c>
      <c r="CGH1" t="s">
        <v>3201</v>
      </c>
      <c r="CGI1" t="s">
        <v>3202</v>
      </c>
      <c r="CGJ1" t="s">
        <v>3203</v>
      </c>
      <c r="CGK1" t="s">
        <v>3204</v>
      </c>
      <c r="CGL1" t="s">
        <v>3205</v>
      </c>
      <c r="CGM1" t="s">
        <v>3206</v>
      </c>
      <c r="CGN1" t="s">
        <v>3207</v>
      </c>
      <c r="CGO1" t="s">
        <v>3208</v>
      </c>
      <c r="CGP1" t="s">
        <v>3209</v>
      </c>
      <c r="CGQ1" t="s">
        <v>3210</v>
      </c>
      <c r="CGR1" t="s">
        <v>3211</v>
      </c>
      <c r="CGS1" t="s">
        <v>3212</v>
      </c>
      <c r="CGT1" t="s">
        <v>3213</v>
      </c>
      <c r="CGU1" t="s">
        <v>3214</v>
      </c>
      <c r="CGV1" t="s">
        <v>3215</v>
      </c>
      <c r="CGW1" t="s">
        <v>3216</v>
      </c>
      <c r="CGX1" t="s">
        <v>3217</v>
      </c>
      <c r="CGY1" t="s">
        <v>3218</v>
      </c>
      <c r="CGZ1" t="s">
        <v>3219</v>
      </c>
      <c r="CHA1" t="s">
        <v>3220</v>
      </c>
      <c r="CHB1" t="s">
        <v>3221</v>
      </c>
      <c r="CHC1" t="s">
        <v>3222</v>
      </c>
      <c r="CHD1" t="s">
        <v>3223</v>
      </c>
      <c r="CHE1" t="s">
        <v>3224</v>
      </c>
      <c r="CHF1" t="s">
        <v>3225</v>
      </c>
      <c r="CHG1" t="s">
        <v>3226</v>
      </c>
      <c r="CHH1" t="s">
        <v>3227</v>
      </c>
      <c r="CHI1" t="s">
        <v>3228</v>
      </c>
      <c r="CHJ1" t="s">
        <v>3229</v>
      </c>
      <c r="CHK1" t="s">
        <v>3230</v>
      </c>
      <c r="CHL1" t="s">
        <v>3231</v>
      </c>
      <c r="CHM1" t="s">
        <v>3232</v>
      </c>
      <c r="CHN1" t="s">
        <v>3233</v>
      </c>
      <c r="CHO1" t="s">
        <v>3234</v>
      </c>
      <c r="CHP1" t="s">
        <v>3235</v>
      </c>
      <c r="CHQ1" t="s">
        <v>3236</v>
      </c>
      <c r="CHR1" t="s">
        <v>3237</v>
      </c>
      <c r="CHS1" t="s">
        <v>3238</v>
      </c>
      <c r="CHT1" t="s">
        <v>3239</v>
      </c>
      <c r="CHU1" t="s">
        <v>3240</v>
      </c>
      <c r="CHV1" t="s">
        <v>3241</v>
      </c>
      <c r="CHW1" t="s">
        <v>3242</v>
      </c>
      <c r="CHX1" t="s">
        <v>3243</v>
      </c>
      <c r="CHY1" t="s">
        <v>3244</v>
      </c>
      <c r="CHZ1" t="s">
        <v>3245</v>
      </c>
      <c r="CIA1" t="s">
        <v>3246</v>
      </c>
      <c r="CIB1" t="s">
        <v>3247</v>
      </c>
      <c r="CIC1" t="s">
        <v>3248</v>
      </c>
      <c r="CID1" t="s">
        <v>3249</v>
      </c>
      <c r="CIE1" t="s">
        <v>3250</v>
      </c>
      <c r="CIF1" t="s">
        <v>3251</v>
      </c>
      <c r="CIG1" t="s">
        <v>3252</v>
      </c>
      <c r="CIH1" t="s">
        <v>3253</v>
      </c>
      <c r="CII1" t="s">
        <v>3254</v>
      </c>
      <c r="CIJ1" t="s">
        <v>3255</v>
      </c>
      <c r="CIK1" t="s">
        <v>3256</v>
      </c>
      <c r="CIL1" t="s">
        <v>3257</v>
      </c>
      <c r="CIM1" t="s">
        <v>3258</v>
      </c>
      <c r="CIN1" t="s">
        <v>3259</v>
      </c>
      <c r="CIO1" t="s">
        <v>3260</v>
      </c>
      <c r="CIP1" t="s">
        <v>3261</v>
      </c>
      <c r="CIQ1" t="s">
        <v>3262</v>
      </c>
      <c r="CIR1" t="s">
        <v>3263</v>
      </c>
      <c r="CIS1" t="s">
        <v>3264</v>
      </c>
      <c r="CIT1" t="s">
        <v>3265</v>
      </c>
      <c r="CIU1" t="s">
        <v>3266</v>
      </c>
      <c r="CIV1" t="s">
        <v>3267</v>
      </c>
      <c r="CIW1" t="s">
        <v>3268</v>
      </c>
      <c r="CIX1" t="s">
        <v>3269</v>
      </c>
      <c r="CIY1" t="s">
        <v>3270</v>
      </c>
      <c r="CIZ1" t="s">
        <v>3271</v>
      </c>
      <c r="CJA1" t="s">
        <v>3272</v>
      </c>
      <c r="CJB1" t="s">
        <v>3273</v>
      </c>
      <c r="CJC1" t="s">
        <v>3274</v>
      </c>
      <c r="CJD1" t="s">
        <v>3275</v>
      </c>
      <c r="CJE1" t="s">
        <v>3276</v>
      </c>
      <c r="CJF1" t="s">
        <v>3277</v>
      </c>
      <c r="CJG1" t="s">
        <v>3278</v>
      </c>
      <c r="CJH1" t="s">
        <v>3279</v>
      </c>
      <c r="CJI1" t="s">
        <v>3280</v>
      </c>
      <c r="CJJ1" t="s">
        <v>3281</v>
      </c>
      <c r="CJK1" t="s">
        <v>3282</v>
      </c>
      <c r="CJL1" t="s">
        <v>3283</v>
      </c>
      <c r="CJM1" t="s">
        <v>3284</v>
      </c>
      <c r="CJN1" t="s">
        <v>3285</v>
      </c>
      <c r="CJO1" t="s">
        <v>3286</v>
      </c>
      <c r="CJP1" t="s">
        <v>3287</v>
      </c>
      <c r="CJQ1" t="s">
        <v>3288</v>
      </c>
      <c r="CJR1" t="s">
        <v>3289</v>
      </c>
      <c r="CJS1" t="s">
        <v>3290</v>
      </c>
      <c r="CJT1" t="s">
        <v>3291</v>
      </c>
      <c r="CJU1" t="s">
        <v>3292</v>
      </c>
      <c r="CJV1" t="s">
        <v>3293</v>
      </c>
      <c r="CJW1" t="s">
        <v>3294</v>
      </c>
      <c r="CJX1" t="s">
        <v>3295</v>
      </c>
      <c r="CJY1" t="s">
        <v>3296</v>
      </c>
      <c r="CJZ1" t="s">
        <v>3297</v>
      </c>
      <c r="CKA1" t="s">
        <v>3298</v>
      </c>
      <c r="CKB1" t="s">
        <v>3299</v>
      </c>
      <c r="CKC1" t="s">
        <v>3300</v>
      </c>
      <c r="CKD1" t="s">
        <v>3301</v>
      </c>
      <c r="CKE1" t="s">
        <v>3302</v>
      </c>
      <c r="CKF1" t="s">
        <v>3303</v>
      </c>
      <c r="CKG1" t="s">
        <v>3304</v>
      </c>
      <c r="CKH1" t="s">
        <v>3305</v>
      </c>
      <c r="CKI1" t="s">
        <v>3306</v>
      </c>
      <c r="CKJ1" t="s">
        <v>3307</v>
      </c>
      <c r="CKK1" t="s">
        <v>3308</v>
      </c>
      <c r="CKL1" t="s">
        <v>3309</v>
      </c>
      <c r="CKM1" t="s">
        <v>3310</v>
      </c>
      <c r="CKN1" t="s">
        <v>3311</v>
      </c>
      <c r="CKO1" t="s">
        <v>3312</v>
      </c>
      <c r="CKP1" t="s">
        <v>3313</v>
      </c>
      <c r="CKQ1" t="s">
        <v>3314</v>
      </c>
      <c r="CKR1" t="s">
        <v>3315</v>
      </c>
      <c r="CKS1" t="s">
        <v>3316</v>
      </c>
      <c r="CKT1" t="s">
        <v>3317</v>
      </c>
      <c r="CKU1" t="s">
        <v>3318</v>
      </c>
      <c r="CKV1" t="s">
        <v>3319</v>
      </c>
      <c r="CKW1" t="s">
        <v>3320</v>
      </c>
      <c r="CKX1" t="s">
        <v>3321</v>
      </c>
      <c r="CKY1" t="s">
        <v>3322</v>
      </c>
      <c r="CKZ1" t="s">
        <v>3323</v>
      </c>
      <c r="CLA1" t="s">
        <v>3324</v>
      </c>
      <c r="CLB1" t="s">
        <v>3325</v>
      </c>
      <c r="CLC1" t="s">
        <v>3326</v>
      </c>
      <c r="CLD1" t="s">
        <v>3327</v>
      </c>
      <c r="CLE1" t="s">
        <v>3328</v>
      </c>
      <c r="CLF1" t="s">
        <v>3329</v>
      </c>
      <c r="CLG1" t="s">
        <v>3330</v>
      </c>
      <c r="CLH1" t="s">
        <v>3331</v>
      </c>
      <c r="CLI1" t="s">
        <v>3332</v>
      </c>
      <c r="CLJ1" t="s">
        <v>3333</v>
      </c>
      <c r="CLK1" t="s">
        <v>3334</v>
      </c>
      <c r="CLL1" t="s">
        <v>3335</v>
      </c>
      <c r="CLM1" t="s">
        <v>3336</v>
      </c>
      <c r="CLN1" t="s">
        <v>3337</v>
      </c>
      <c r="CLO1" t="s">
        <v>3338</v>
      </c>
      <c r="CLP1" t="s">
        <v>3339</v>
      </c>
      <c r="CLQ1" t="s">
        <v>3340</v>
      </c>
      <c r="CLR1" t="s">
        <v>3341</v>
      </c>
      <c r="CLS1" t="s">
        <v>3342</v>
      </c>
      <c r="CLT1" t="s">
        <v>3343</v>
      </c>
      <c r="CLU1" t="s">
        <v>3344</v>
      </c>
      <c r="CLV1" t="s">
        <v>3345</v>
      </c>
      <c r="CLW1" t="s">
        <v>3346</v>
      </c>
      <c r="CLX1" t="s">
        <v>3347</v>
      </c>
      <c r="CLY1" t="s">
        <v>3348</v>
      </c>
      <c r="CLZ1" t="s">
        <v>3349</v>
      </c>
      <c r="CMA1" t="s">
        <v>3350</v>
      </c>
      <c r="CMB1" t="s">
        <v>3351</v>
      </c>
      <c r="CMC1" t="s">
        <v>3352</v>
      </c>
      <c r="CMD1" t="s">
        <v>3353</v>
      </c>
      <c r="CME1" t="s">
        <v>3354</v>
      </c>
      <c r="CMF1" t="s">
        <v>3355</v>
      </c>
      <c r="CMG1" t="s">
        <v>3356</v>
      </c>
      <c r="CMH1" t="s">
        <v>3357</v>
      </c>
      <c r="CMI1" t="s">
        <v>3358</v>
      </c>
      <c r="CMJ1" t="s">
        <v>3359</v>
      </c>
      <c r="CMK1" t="s">
        <v>3360</v>
      </c>
      <c r="CML1" t="s">
        <v>3361</v>
      </c>
      <c r="CMM1" t="s">
        <v>3362</v>
      </c>
      <c r="CMN1" t="s">
        <v>3363</v>
      </c>
      <c r="CMO1" t="s">
        <v>3364</v>
      </c>
      <c r="CMP1" t="s">
        <v>3365</v>
      </c>
      <c r="CMQ1" t="s">
        <v>3366</v>
      </c>
      <c r="CMR1" t="s">
        <v>3367</v>
      </c>
      <c r="CMS1" t="s">
        <v>3368</v>
      </c>
      <c r="CMT1" t="s">
        <v>3369</v>
      </c>
      <c r="CMU1" t="s">
        <v>3370</v>
      </c>
      <c r="CMV1" t="s">
        <v>3371</v>
      </c>
      <c r="CMW1" t="s">
        <v>3372</v>
      </c>
      <c r="CMX1" t="s">
        <v>3373</v>
      </c>
      <c r="CMY1" t="s">
        <v>3374</v>
      </c>
      <c r="CMZ1" t="s">
        <v>3375</v>
      </c>
      <c r="CNA1" t="s">
        <v>3376</v>
      </c>
      <c r="CNB1" t="s">
        <v>3377</v>
      </c>
      <c r="CNC1" t="s">
        <v>3378</v>
      </c>
      <c r="CND1" t="s">
        <v>3379</v>
      </c>
      <c r="CNE1" t="s">
        <v>3380</v>
      </c>
      <c r="CNF1" t="s">
        <v>3381</v>
      </c>
      <c r="CNG1" t="s">
        <v>3382</v>
      </c>
      <c r="CNH1" t="s">
        <v>3383</v>
      </c>
      <c r="CNI1" t="s">
        <v>3384</v>
      </c>
      <c r="CNJ1" t="s">
        <v>3385</v>
      </c>
      <c r="CNK1" t="s">
        <v>3386</v>
      </c>
      <c r="CNL1" t="s">
        <v>3387</v>
      </c>
      <c r="CNM1" t="s">
        <v>3388</v>
      </c>
      <c r="CNN1" t="s">
        <v>3389</v>
      </c>
      <c r="CNO1" t="s">
        <v>3390</v>
      </c>
      <c r="CNP1" t="s">
        <v>3391</v>
      </c>
      <c r="CNQ1" t="s">
        <v>3392</v>
      </c>
      <c r="CNR1" t="s">
        <v>3393</v>
      </c>
      <c r="CNS1" t="s">
        <v>3394</v>
      </c>
      <c r="CNT1" t="s">
        <v>3395</v>
      </c>
      <c r="CNU1" t="s">
        <v>3396</v>
      </c>
      <c r="CNV1" t="s">
        <v>3397</v>
      </c>
      <c r="CNW1" t="s">
        <v>3398</v>
      </c>
      <c r="CNX1" t="s">
        <v>3399</v>
      </c>
      <c r="CNY1" t="s">
        <v>3400</v>
      </c>
      <c r="CNZ1" t="s">
        <v>3401</v>
      </c>
      <c r="COA1" t="s">
        <v>3402</v>
      </c>
      <c r="COB1" t="s">
        <v>3403</v>
      </c>
      <c r="COC1" t="s">
        <v>3404</v>
      </c>
      <c r="COD1" t="s">
        <v>3405</v>
      </c>
      <c r="COE1" t="s">
        <v>3406</v>
      </c>
      <c r="COF1" t="s">
        <v>3407</v>
      </c>
      <c r="COG1" t="s">
        <v>3408</v>
      </c>
      <c r="COH1" t="s">
        <v>3409</v>
      </c>
      <c r="COI1" t="s">
        <v>3410</v>
      </c>
      <c r="COJ1" t="s">
        <v>3411</v>
      </c>
      <c r="COK1" t="s">
        <v>3412</v>
      </c>
      <c r="COL1" t="s">
        <v>3413</v>
      </c>
      <c r="COM1" t="s">
        <v>3414</v>
      </c>
      <c r="CON1" t="s">
        <v>3415</v>
      </c>
      <c r="COO1" t="s">
        <v>3416</v>
      </c>
      <c r="COP1" t="s">
        <v>3417</v>
      </c>
      <c r="COQ1" t="s">
        <v>3418</v>
      </c>
      <c r="COR1" t="s">
        <v>3419</v>
      </c>
      <c r="COS1" t="s">
        <v>3420</v>
      </c>
      <c r="COT1" t="s">
        <v>3421</v>
      </c>
      <c r="COU1" t="s">
        <v>3422</v>
      </c>
      <c r="COV1" t="s">
        <v>3423</v>
      </c>
      <c r="COW1" t="s">
        <v>3424</v>
      </c>
      <c r="COX1" t="s">
        <v>3425</v>
      </c>
      <c r="COY1" t="s">
        <v>3426</v>
      </c>
      <c r="COZ1" t="s">
        <v>3427</v>
      </c>
      <c r="CPA1" t="s">
        <v>3428</v>
      </c>
      <c r="CPB1" t="s">
        <v>3429</v>
      </c>
      <c r="CPC1" t="s">
        <v>3430</v>
      </c>
      <c r="CPD1" t="s">
        <v>3431</v>
      </c>
      <c r="CPE1" t="s">
        <v>3432</v>
      </c>
      <c r="CPF1" t="s">
        <v>3433</v>
      </c>
      <c r="CPG1" t="s">
        <v>3434</v>
      </c>
      <c r="CPH1" t="s">
        <v>3435</v>
      </c>
      <c r="CPI1" t="s">
        <v>3436</v>
      </c>
      <c r="CPJ1" t="s">
        <v>3437</v>
      </c>
      <c r="CPK1" t="s">
        <v>3438</v>
      </c>
      <c r="CPL1" t="s">
        <v>3439</v>
      </c>
      <c r="CPM1" t="s">
        <v>3440</v>
      </c>
      <c r="CPN1" t="s">
        <v>3441</v>
      </c>
      <c r="CPO1" t="s">
        <v>3442</v>
      </c>
      <c r="CPP1" t="s">
        <v>3443</v>
      </c>
      <c r="CPQ1" t="s">
        <v>3444</v>
      </c>
      <c r="CPR1" t="s">
        <v>3445</v>
      </c>
      <c r="CPS1" t="s">
        <v>3446</v>
      </c>
      <c r="CPT1" t="s">
        <v>3447</v>
      </c>
      <c r="CPU1" t="s">
        <v>3448</v>
      </c>
      <c r="CPV1" t="s">
        <v>3449</v>
      </c>
      <c r="CPW1" t="s">
        <v>3450</v>
      </c>
      <c r="CPX1" t="s">
        <v>3451</v>
      </c>
      <c r="CPY1" t="s">
        <v>3452</v>
      </c>
      <c r="CPZ1" t="s">
        <v>3453</v>
      </c>
      <c r="CQA1" t="s">
        <v>3454</v>
      </c>
      <c r="CQB1" t="s">
        <v>3455</v>
      </c>
      <c r="CQC1" t="s">
        <v>3456</v>
      </c>
      <c r="CQD1" t="s">
        <v>3457</v>
      </c>
      <c r="CQE1" t="s">
        <v>3458</v>
      </c>
      <c r="CQF1" t="s">
        <v>3459</v>
      </c>
      <c r="CQG1" t="s">
        <v>3460</v>
      </c>
      <c r="CQH1" t="s">
        <v>3461</v>
      </c>
      <c r="CQI1" t="s">
        <v>3462</v>
      </c>
      <c r="CQJ1" t="s">
        <v>3463</v>
      </c>
      <c r="CQK1" t="s">
        <v>3464</v>
      </c>
      <c r="CQL1" t="s">
        <v>3465</v>
      </c>
      <c r="CQM1" t="s">
        <v>3466</v>
      </c>
      <c r="CQN1" t="s">
        <v>3467</v>
      </c>
      <c r="CQO1" t="s">
        <v>3468</v>
      </c>
      <c r="CQP1" t="s">
        <v>3469</v>
      </c>
      <c r="CQQ1" t="s">
        <v>3470</v>
      </c>
      <c r="CQR1" t="s">
        <v>3471</v>
      </c>
      <c r="CQS1" t="s">
        <v>3472</v>
      </c>
      <c r="CQT1" t="s">
        <v>3473</v>
      </c>
      <c r="CQU1" t="s">
        <v>3474</v>
      </c>
      <c r="CQV1" t="s">
        <v>3475</v>
      </c>
      <c r="CQW1" t="s">
        <v>3476</v>
      </c>
      <c r="CQX1" t="s">
        <v>3477</v>
      </c>
      <c r="CQY1" t="s">
        <v>3478</v>
      </c>
      <c r="CQZ1" t="s">
        <v>3479</v>
      </c>
      <c r="CRA1" t="s">
        <v>3480</v>
      </c>
      <c r="CRB1" t="s">
        <v>3481</v>
      </c>
      <c r="CRC1" t="s">
        <v>3482</v>
      </c>
      <c r="CRD1" t="s">
        <v>3483</v>
      </c>
      <c r="CRE1" t="s">
        <v>3484</v>
      </c>
      <c r="CRF1" t="s">
        <v>3485</v>
      </c>
      <c r="CRG1" t="s">
        <v>3486</v>
      </c>
      <c r="CRH1" t="s">
        <v>3487</v>
      </c>
      <c r="CRI1" t="s">
        <v>3488</v>
      </c>
      <c r="CRJ1" t="s">
        <v>3489</v>
      </c>
      <c r="CRK1" t="s">
        <v>3490</v>
      </c>
      <c r="CRL1" t="s">
        <v>3491</v>
      </c>
      <c r="CRM1" t="s">
        <v>3492</v>
      </c>
      <c r="CRN1" t="s">
        <v>3493</v>
      </c>
      <c r="CRO1" t="s">
        <v>3494</v>
      </c>
      <c r="CRP1" t="s">
        <v>3495</v>
      </c>
      <c r="CRQ1" t="s">
        <v>3496</v>
      </c>
      <c r="CRR1" t="s">
        <v>3497</v>
      </c>
      <c r="CRS1" t="s">
        <v>3498</v>
      </c>
      <c r="CRT1" t="s">
        <v>3499</v>
      </c>
      <c r="CRU1" t="s">
        <v>3500</v>
      </c>
      <c r="CRV1" t="s">
        <v>3501</v>
      </c>
      <c r="CRW1" t="s">
        <v>3502</v>
      </c>
      <c r="CRX1" t="s">
        <v>3503</v>
      </c>
      <c r="CRY1" t="s">
        <v>3504</v>
      </c>
      <c r="CRZ1" t="s">
        <v>3505</v>
      </c>
      <c r="CSA1" t="s">
        <v>3506</v>
      </c>
      <c r="CSB1" t="s">
        <v>3507</v>
      </c>
      <c r="CSC1" t="s">
        <v>3508</v>
      </c>
      <c r="CSD1" t="s">
        <v>3509</v>
      </c>
      <c r="CSE1" t="s">
        <v>3510</v>
      </c>
      <c r="CSF1" t="s">
        <v>3511</v>
      </c>
      <c r="CSG1" t="s">
        <v>3512</v>
      </c>
      <c r="CSH1" t="s">
        <v>3513</v>
      </c>
      <c r="CSI1" t="s">
        <v>3514</v>
      </c>
      <c r="CSJ1" t="s">
        <v>3515</v>
      </c>
      <c r="CSK1" t="s">
        <v>3516</v>
      </c>
      <c r="CSL1" t="s">
        <v>3517</v>
      </c>
      <c r="CSM1" t="s">
        <v>3518</v>
      </c>
      <c r="CSN1" t="s">
        <v>3519</v>
      </c>
      <c r="CSO1" t="s">
        <v>3520</v>
      </c>
      <c r="CSP1" t="s">
        <v>3521</v>
      </c>
      <c r="CSQ1" t="s">
        <v>3522</v>
      </c>
      <c r="CSR1" t="s">
        <v>3523</v>
      </c>
      <c r="CSS1" t="s">
        <v>3524</v>
      </c>
      <c r="CST1" t="s">
        <v>3525</v>
      </c>
      <c r="CSU1" t="s">
        <v>3526</v>
      </c>
      <c r="CSV1" t="s">
        <v>3527</v>
      </c>
      <c r="CSW1" t="s">
        <v>3528</v>
      </c>
      <c r="CSX1" t="s">
        <v>3529</v>
      </c>
      <c r="CSY1" t="s">
        <v>3530</v>
      </c>
      <c r="CSZ1" t="s">
        <v>3531</v>
      </c>
      <c r="CTA1" t="s">
        <v>3532</v>
      </c>
      <c r="CTB1" t="s">
        <v>3533</v>
      </c>
      <c r="CTC1" t="s">
        <v>3534</v>
      </c>
      <c r="CTD1" t="s">
        <v>3535</v>
      </c>
      <c r="CTE1" t="s">
        <v>3536</v>
      </c>
      <c r="CTF1" t="s">
        <v>3537</v>
      </c>
      <c r="CTG1" t="s">
        <v>3538</v>
      </c>
      <c r="CTH1" t="s">
        <v>3539</v>
      </c>
      <c r="CTI1" t="s">
        <v>3540</v>
      </c>
      <c r="CTJ1" t="s">
        <v>3541</v>
      </c>
      <c r="CTK1" t="s">
        <v>3542</v>
      </c>
      <c r="CTL1" t="s">
        <v>3543</v>
      </c>
      <c r="CTM1" t="s">
        <v>3544</v>
      </c>
      <c r="CTN1" t="s">
        <v>3545</v>
      </c>
      <c r="CTO1" t="s">
        <v>3546</v>
      </c>
      <c r="CTP1" t="s">
        <v>3547</v>
      </c>
      <c r="CTQ1" t="s">
        <v>3548</v>
      </c>
      <c r="CTR1" t="s">
        <v>3549</v>
      </c>
      <c r="CTS1" t="s">
        <v>3550</v>
      </c>
      <c r="CTT1" t="s">
        <v>3551</v>
      </c>
      <c r="CTU1" t="s">
        <v>3552</v>
      </c>
      <c r="CTV1" t="s">
        <v>3553</v>
      </c>
      <c r="CTW1" t="s">
        <v>3554</v>
      </c>
      <c r="CTX1" t="s">
        <v>3555</v>
      </c>
      <c r="CTY1" t="s">
        <v>3556</v>
      </c>
      <c r="CTZ1" t="s">
        <v>3557</v>
      </c>
      <c r="CUA1" t="s">
        <v>3558</v>
      </c>
      <c r="CUB1" t="s">
        <v>3559</v>
      </c>
      <c r="CUC1" t="s">
        <v>3560</v>
      </c>
      <c r="CUD1" t="s">
        <v>3561</v>
      </c>
      <c r="CUE1" t="s">
        <v>3562</v>
      </c>
      <c r="CUF1" t="s">
        <v>3563</v>
      </c>
      <c r="CUG1" t="s">
        <v>3564</v>
      </c>
      <c r="CUH1" t="s">
        <v>3565</v>
      </c>
      <c r="CUI1" t="s">
        <v>3566</v>
      </c>
      <c r="CUJ1" t="s">
        <v>3567</v>
      </c>
      <c r="CUK1" t="s">
        <v>3568</v>
      </c>
      <c r="CUL1" t="s">
        <v>3569</v>
      </c>
      <c r="CUM1" t="s">
        <v>3570</v>
      </c>
      <c r="CUN1" t="s">
        <v>3571</v>
      </c>
      <c r="CUO1" t="s">
        <v>3572</v>
      </c>
      <c r="CUP1" t="s">
        <v>3573</v>
      </c>
      <c r="CUQ1" t="s">
        <v>3574</v>
      </c>
      <c r="CUR1" t="s">
        <v>3575</v>
      </c>
      <c r="CUS1" t="s">
        <v>3576</v>
      </c>
      <c r="CUT1" t="s">
        <v>3577</v>
      </c>
      <c r="CUU1" t="s">
        <v>3578</v>
      </c>
      <c r="CUV1" t="s">
        <v>3579</v>
      </c>
      <c r="CUW1" t="s">
        <v>3580</v>
      </c>
      <c r="CUX1" t="s">
        <v>3581</v>
      </c>
      <c r="CUY1" t="s">
        <v>3582</v>
      </c>
      <c r="CUZ1" t="s">
        <v>3583</v>
      </c>
      <c r="CVA1" t="s">
        <v>3584</v>
      </c>
      <c r="CVB1" t="s">
        <v>3585</v>
      </c>
      <c r="CVC1" t="s">
        <v>3586</v>
      </c>
      <c r="CVD1" t="s">
        <v>3587</v>
      </c>
      <c r="CVE1" t="s">
        <v>3588</v>
      </c>
      <c r="CVF1" t="s">
        <v>3589</v>
      </c>
      <c r="CVG1" t="s">
        <v>3590</v>
      </c>
      <c r="CVH1" t="s">
        <v>3591</v>
      </c>
      <c r="CVI1" t="s">
        <v>3592</v>
      </c>
      <c r="CVJ1" t="s">
        <v>3593</v>
      </c>
      <c r="CVK1" t="s">
        <v>3594</v>
      </c>
      <c r="CVL1" t="s">
        <v>3595</v>
      </c>
      <c r="CVM1" t="s">
        <v>3596</v>
      </c>
      <c r="CVN1" t="s">
        <v>3597</v>
      </c>
      <c r="CVO1" t="s">
        <v>3598</v>
      </c>
      <c r="CVP1" t="s">
        <v>3599</v>
      </c>
      <c r="CVQ1" t="s">
        <v>3600</v>
      </c>
      <c r="CVR1" t="s">
        <v>3601</v>
      </c>
      <c r="CVS1" t="s">
        <v>3602</v>
      </c>
      <c r="CVT1" t="s">
        <v>3603</v>
      </c>
      <c r="CVU1" t="s">
        <v>3604</v>
      </c>
      <c r="CVV1" t="s">
        <v>3605</v>
      </c>
      <c r="CVW1" t="s">
        <v>3606</v>
      </c>
      <c r="CVX1" t="s">
        <v>3607</v>
      </c>
      <c r="CVY1" t="s">
        <v>3608</v>
      </c>
      <c r="CVZ1" t="s">
        <v>3609</v>
      </c>
      <c r="CWA1" t="s">
        <v>3610</v>
      </c>
      <c r="CWB1" t="s">
        <v>3611</v>
      </c>
      <c r="CWC1" t="s">
        <v>3612</v>
      </c>
      <c r="CWD1" t="s">
        <v>3613</v>
      </c>
      <c r="CWE1" t="s">
        <v>3614</v>
      </c>
      <c r="CWF1" t="s">
        <v>3615</v>
      </c>
      <c r="CWG1" t="s">
        <v>3616</v>
      </c>
      <c r="CWH1" t="s">
        <v>3617</v>
      </c>
      <c r="CWI1" t="s">
        <v>3618</v>
      </c>
      <c r="CWJ1" t="s">
        <v>3619</v>
      </c>
      <c r="CWK1" t="s">
        <v>3620</v>
      </c>
      <c r="CWL1" t="s">
        <v>3621</v>
      </c>
      <c r="CWM1" t="s">
        <v>3622</v>
      </c>
      <c r="CWN1" t="s">
        <v>3623</v>
      </c>
      <c r="CWO1" t="s">
        <v>3624</v>
      </c>
      <c r="CWP1" t="s">
        <v>3625</v>
      </c>
      <c r="CWQ1" t="s">
        <v>3626</v>
      </c>
      <c r="CWR1" t="s">
        <v>3627</v>
      </c>
      <c r="CWS1" t="s">
        <v>3628</v>
      </c>
      <c r="CWT1" t="s">
        <v>3629</v>
      </c>
      <c r="CWU1" t="s">
        <v>3630</v>
      </c>
      <c r="CWV1" t="s">
        <v>3631</v>
      </c>
      <c r="CWW1" t="s">
        <v>3632</v>
      </c>
      <c r="CWX1" t="s">
        <v>3633</v>
      </c>
      <c r="CWY1" t="s">
        <v>3634</v>
      </c>
      <c r="CWZ1" t="s">
        <v>3635</v>
      </c>
      <c r="CXA1" t="s">
        <v>3636</v>
      </c>
      <c r="CXB1" t="s">
        <v>3637</v>
      </c>
      <c r="CXC1" t="s">
        <v>3638</v>
      </c>
      <c r="CXD1" t="s">
        <v>3639</v>
      </c>
      <c r="CXE1" t="s">
        <v>3640</v>
      </c>
      <c r="CXF1" t="s">
        <v>3641</v>
      </c>
      <c r="CXG1" t="s">
        <v>3642</v>
      </c>
      <c r="CXH1" t="s">
        <v>3643</v>
      </c>
      <c r="CXI1" t="s">
        <v>3644</v>
      </c>
      <c r="CXJ1" t="s">
        <v>3645</v>
      </c>
      <c r="CXK1" t="s">
        <v>3646</v>
      </c>
      <c r="CXL1" t="s">
        <v>3647</v>
      </c>
      <c r="CXM1" t="s">
        <v>3648</v>
      </c>
      <c r="CXN1" t="s">
        <v>3649</v>
      </c>
      <c r="CXO1" t="s">
        <v>3650</v>
      </c>
      <c r="CXP1" t="s">
        <v>3651</v>
      </c>
      <c r="CXQ1" t="s">
        <v>3652</v>
      </c>
      <c r="CXR1" t="s">
        <v>3653</v>
      </c>
      <c r="CXS1" t="s">
        <v>3654</v>
      </c>
      <c r="CXT1" t="s">
        <v>3655</v>
      </c>
      <c r="CXU1" t="s">
        <v>3656</v>
      </c>
      <c r="CXV1" t="s">
        <v>3657</v>
      </c>
      <c r="CXW1" t="s">
        <v>3658</v>
      </c>
      <c r="CXX1" t="s">
        <v>3659</v>
      </c>
      <c r="CXY1" t="s">
        <v>3660</v>
      </c>
      <c r="CXZ1" t="s">
        <v>3661</v>
      </c>
      <c r="CYA1" t="s">
        <v>3662</v>
      </c>
      <c r="CYB1" t="s">
        <v>3663</v>
      </c>
      <c r="CYC1" t="s">
        <v>3664</v>
      </c>
      <c r="CYD1" t="s">
        <v>3665</v>
      </c>
      <c r="CYE1" t="s">
        <v>3666</v>
      </c>
      <c r="CYF1" t="s">
        <v>3667</v>
      </c>
      <c r="CYG1" t="s">
        <v>3668</v>
      </c>
      <c r="CYH1" t="s">
        <v>3669</v>
      </c>
      <c r="CYI1" t="s">
        <v>3670</v>
      </c>
      <c r="CYJ1" t="s">
        <v>3671</v>
      </c>
      <c r="CYK1" t="s">
        <v>3672</v>
      </c>
      <c r="CYL1" t="s">
        <v>3673</v>
      </c>
      <c r="CYM1" t="s">
        <v>3674</v>
      </c>
      <c r="CYN1" t="s">
        <v>3675</v>
      </c>
      <c r="CYO1" t="s">
        <v>3676</v>
      </c>
      <c r="CYP1" t="s">
        <v>3677</v>
      </c>
      <c r="CYQ1" t="s">
        <v>3678</v>
      </c>
      <c r="CYR1" t="s">
        <v>3679</v>
      </c>
      <c r="CYS1" t="s">
        <v>3680</v>
      </c>
      <c r="CYT1" t="s">
        <v>3681</v>
      </c>
      <c r="CYU1" t="s">
        <v>3682</v>
      </c>
      <c r="CYV1" t="s">
        <v>3683</v>
      </c>
      <c r="CYW1" t="s">
        <v>3684</v>
      </c>
      <c r="CYX1" t="s">
        <v>3685</v>
      </c>
      <c r="CYY1" t="s">
        <v>3686</v>
      </c>
      <c r="CYZ1" t="s">
        <v>3687</v>
      </c>
      <c r="CZA1" t="s">
        <v>3688</v>
      </c>
      <c r="CZB1" t="s">
        <v>3689</v>
      </c>
      <c r="CZC1" t="s">
        <v>3690</v>
      </c>
      <c r="CZD1" t="s">
        <v>3691</v>
      </c>
      <c r="CZE1" t="s">
        <v>3692</v>
      </c>
      <c r="CZF1" t="s">
        <v>3693</v>
      </c>
      <c r="CZG1" t="s">
        <v>3694</v>
      </c>
      <c r="CZH1" t="s">
        <v>3695</v>
      </c>
      <c r="CZI1" t="s">
        <v>3696</v>
      </c>
      <c r="CZJ1" t="s">
        <v>3697</v>
      </c>
      <c r="CZK1" t="s">
        <v>3698</v>
      </c>
      <c r="CZL1" t="s">
        <v>3699</v>
      </c>
      <c r="CZM1" t="s">
        <v>3700</v>
      </c>
      <c r="CZN1" t="s">
        <v>3701</v>
      </c>
      <c r="CZO1" t="s">
        <v>3702</v>
      </c>
      <c r="CZP1" t="s">
        <v>3703</v>
      </c>
      <c r="CZQ1" t="s">
        <v>3704</v>
      </c>
      <c r="CZR1" t="s">
        <v>3705</v>
      </c>
      <c r="CZS1" t="s">
        <v>3706</v>
      </c>
      <c r="CZT1" t="s">
        <v>3707</v>
      </c>
      <c r="CZU1" t="s">
        <v>3708</v>
      </c>
      <c r="CZV1" t="s">
        <v>3709</v>
      </c>
      <c r="CZW1" t="s">
        <v>3710</v>
      </c>
      <c r="CZX1" t="s">
        <v>3711</v>
      </c>
      <c r="CZY1" t="s">
        <v>3712</v>
      </c>
      <c r="CZZ1" t="s">
        <v>3713</v>
      </c>
      <c r="DAA1" t="s">
        <v>3714</v>
      </c>
      <c r="DAB1" t="s">
        <v>3715</v>
      </c>
      <c r="DAC1" t="s">
        <v>3716</v>
      </c>
      <c r="DAD1" t="s">
        <v>3717</v>
      </c>
      <c r="DAE1" t="s">
        <v>3718</v>
      </c>
      <c r="DAF1" t="s">
        <v>3719</v>
      </c>
      <c r="DAG1" t="s">
        <v>3720</v>
      </c>
      <c r="DAH1" t="s">
        <v>3721</v>
      </c>
      <c r="DAI1" t="s">
        <v>3722</v>
      </c>
      <c r="DAJ1" t="s">
        <v>3723</v>
      </c>
      <c r="DAK1" t="s">
        <v>3724</v>
      </c>
      <c r="DAL1" t="s">
        <v>3725</v>
      </c>
      <c r="DAM1" t="s">
        <v>3726</v>
      </c>
      <c r="DAN1" t="s">
        <v>3727</v>
      </c>
      <c r="DAO1" t="s">
        <v>3728</v>
      </c>
      <c r="DAP1" t="s">
        <v>3729</v>
      </c>
      <c r="DAQ1" t="s">
        <v>3730</v>
      </c>
      <c r="DAR1" t="s">
        <v>3731</v>
      </c>
      <c r="DAS1" t="s">
        <v>3732</v>
      </c>
      <c r="DAT1" t="s">
        <v>3733</v>
      </c>
      <c r="DAU1" t="s">
        <v>3734</v>
      </c>
      <c r="DAV1" t="s">
        <v>3735</v>
      </c>
      <c r="DAW1" t="s">
        <v>3736</v>
      </c>
      <c r="DAX1" t="s">
        <v>3737</v>
      </c>
      <c r="DAY1" t="s">
        <v>3738</v>
      </c>
      <c r="DAZ1" t="s">
        <v>3739</v>
      </c>
      <c r="DBA1" t="s">
        <v>3740</v>
      </c>
      <c r="DBB1" t="s">
        <v>3741</v>
      </c>
      <c r="DBC1" t="s">
        <v>3742</v>
      </c>
      <c r="DBD1" t="s">
        <v>3743</v>
      </c>
      <c r="DBE1" t="s">
        <v>3744</v>
      </c>
      <c r="DBF1" t="s">
        <v>3745</v>
      </c>
      <c r="DBG1" t="s">
        <v>3746</v>
      </c>
      <c r="DBH1" t="s">
        <v>3747</v>
      </c>
      <c r="DBI1" t="s">
        <v>3748</v>
      </c>
      <c r="DBJ1" t="s">
        <v>3749</v>
      </c>
      <c r="DBK1" t="s">
        <v>3750</v>
      </c>
      <c r="DBL1" t="s">
        <v>3751</v>
      </c>
      <c r="DBM1" t="s">
        <v>3752</v>
      </c>
      <c r="DBN1" t="s">
        <v>3753</v>
      </c>
      <c r="DBO1" t="s">
        <v>3754</v>
      </c>
      <c r="DBP1" t="s">
        <v>3755</v>
      </c>
      <c r="DBQ1" t="s">
        <v>3756</v>
      </c>
      <c r="DBR1" t="s">
        <v>3757</v>
      </c>
      <c r="DBS1" t="s">
        <v>3758</v>
      </c>
      <c r="DBT1" t="s">
        <v>3759</v>
      </c>
      <c r="DBU1" t="s">
        <v>3760</v>
      </c>
      <c r="DBV1" t="s">
        <v>3761</v>
      </c>
      <c r="DBW1" t="s">
        <v>3762</v>
      </c>
      <c r="DBX1" t="s">
        <v>3763</v>
      </c>
      <c r="DBY1" t="s">
        <v>3764</v>
      </c>
      <c r="DBZ1" t="s">
        <v>3765</v>
      </c>
      <c r="DCA1" t="s">
        <v>3766</v>
      </c>
      <c r="DCB1" t="s">
        <v>3767</v>
      </c>
      <c r="DCC1" t="s">
        <v>3768</v>
      </c>
      <c r="DCD1" t="s">
        <v>3769</v>
      </c>
      <c r="DCE1" t="s">
        <v>3770</v>
      </c>
      <c r="DCF1" t="s">
        <v>3771</v>
      </c>
      <c r="DCG1" t="s">
        <v>3772</v>
      </c>
      <c r="DCH1" t="s">
        <v>3773</v>
      </c>
      <c r="DCI1" t="s">
        <v>3774</v>
      </c>
      <c r="DCJ1" t="s">
        <v>3775</v>
      </c>
      <c r="DCK1" t="s">
        <v>3776</v>
      </c>
      <c r="DCL1" t="s">
        <v>3777</v>
      </c>
      <c r="DCM1" t="s">
        <v>3778</v>
      </c>
      <c r="DCN1" t="s">
        <v>3779</v>
      </c>
      <c r="DCO1" t="s">
        <v>3780</v>
      </c>
      <c r="DCP1" t="s">
        <v>3781</v>
      </c>
      <c r="DCQ1" t="s">
        <v>3782</v>
      </c>
      <c r="DCR1" t="s">
        <v>3783</v>
      </c>
      <c r="DCS1" t="s">
        <v>3784</v>
      </c>
      <c r="DCT1" t="s">
        <v>3785</v>
      </c>
      <c r="DCU1" t="s">
        <v>3786</v>
      </c>
      <c r="DCV1" t="s">
        <v>3787</v>
      </c>
      <c r="DCW1" t="s">
        <v>3788</v>
      </c>
      <c r="DCX1" t="s">
        <v>3789</v>
      </c>
      <c r="DCY1" t="s">
        <v>3790</v>
      </c>
      <c r="DCZ1" t="s">
        <v>3791</v>
      </c>
      <c r="DDA1" t="s">
        <v>3792</v>
      </c>
      <c r="DDB1" t="s">
        <v>3793</v>
      </c>
      <c r="DDC1" t="s">
        <v>3794</v>
      </c>
      <c r="DDD1" t="s">
        <v>3795</v>
      </c>
      <c r="DDE1" t="s">
        <v>3796</v>
      </c>
      <c r="DDF1" t="s">
        <v>3797</v>
      </c>
      <c r="DDG1" t="s">
        <v>3798</v>
      </c>
      <c r="DDH1" t="s">
        <v>3799</v>
      </c>
      <c r="DDI1" t="s">
        <v>3800</v>
      </c>
      <c r="DDJ1" t="s">
        <v>3801</v>
      </c>
      <c r="DDK1" t="s">
        <v>3802</v>
      </c>
      <c r="DDL1" t="s">
        <v>3803</v>
      </c>
      <c r="DDM1" t="s">
        <v>3804</v>
      </c>
      <c r="DDN1" t="s">
        <v>3805</v>
      </c>
      <c r="DDO1" t="s">
        <v>3806</v>
      </c>
      <c r="DDP1" t="s">
        <v>3807</v>
      </c>
      <c r="DDQ1" t="s">
        <v>3808</v>
      </c>
      <c r="DDR1" t="s">
        <v>3809</v>
      </c>
      <c r="DDS1" t="s">
        <v>3810</v>
      </c>
      <c r="DDT1" t="s">
        <v>3811</v>
      </c>
      <c r="DDU1" t="s">
        <v>3812</v>
      </c>
      <c r="DDV1" t="s">
        <v>3813</v>
      </c>
      <c r="DDW1" t="s">
        <v>3814</v>
      </c>
      <c r="DDX1" t="s">
        <v>3815</v>
      </c>
      <c r="DDY1" t="s">
        <v>3816</v>
      </c>
      <c r="DDZ1" t="s">
        <v>3817</v>
      </c>
      <c r="DEA1" t="s">
        <v>3818</v>
      </c>
      <c r="DEB1" t="s">
        <v>3819</v>
      </c>
      <c r="DEC1" t="s">
        <v>3820</v>
      </c>
      <c r="DED1" t="s">
        <v>3821</v>
      </c>
      <c r="DEE1" t="s">
        <v>3822</v>
      </c>
      <c r="DEF1" t="s">
        <v>3823</v>
      </c>
      <c r="DEG1" t="s">
        <v>3824</v>
      </c>
      <c r="DEH1" t="s">
        <v>3825</v>
      </c>
      <c r="DEI1" t="s">
        <v>3826</v>
      </c>
      <c r="DEJ1" t="s">
        <v>3827</v>
      </c>
      <c r="DEK1" t="s">
        <v>3828</v>
      </c>
      <c r="DEL1" t="s">
        <v>3829</v>
      </c>
      <c r="DEM1" t="s">
        <v>3830</v>
      </c>
      <c r="DEN1" t="s">
        <v>3831</v>
      </c>
      <c r="DEO1" t="s">
        <v>3832</v>
      </c>
      <c r="DEP1" t="s">
        <v>3833</v>
      </c>
      <c r="DEQ1" t="s">
        <v>3834</v>
      </c>
      <c r="DER1" t="s">
        <v>3835</v>
      </c>
      <c r="DES1" t="s">
        <v>3836</v>
      </c>
      <c r="DET1" t="s">
        <v>3837</v>
      </c>
      <c r="DEU1" t="s">
        <v>3838</v>
      </c>
      <c r="DEV1" t="s">
        <v>3839</v>
      </c>
      <c r="DEW1" t="s">
        <v>3840</v>
      </c>
      <c r="DEX1" t="s">
        <v>3841</v>
      </c>
      <c r="DEY1" t="s">
        <v>3842</v>
      </c>
      <c r="DEZ1" t="s">
        <v>3843</v>
      </c>
      <c r="DFA1" t="s">
        <v>3844</v>
      </c>
      <c r="DFB1" t="s">
        <v>3845</v>
      </c>
      <c r="DFC1" t="s">
        <v>3846</v>
      </c>
      <c r="DFD1" t="s">
        <v>3847</v>
      </c>
      <c r="DFE1" t="s">
        <v>3848</v>
      </c>
      <c r="DFF1" t="s">
        <v>3849</v>
      </c>
      <c r="DFG1" t="s">
        <v>3850</v>
      </c>
      <c r="DFH1" t="s">
        <v>3851</v>
      </c>
      <c r="DFI1" t="s">
        <v>3852</v>
      </c>
      <c r="DFJ1" t="s">
        <v>3853</v>
      </c>
      <c r="DFK1" t="s">
        <v>3854</v>
      </c>
      <c r="DFL1" t="s">
        <v>3855</v>
      </c>
      <c r="DFM1" t="s">
        <v>3856</v>
      </c>
      <c r="DFN1" t="s">
        <v>3857</v>
      </c>
      <c r="DFO1" t="s">
        <v>3858</v>
      </c>
      <c r="DFP1" t="s">
        <v>3859</v>
      </c>
      <c r="DFQ1" t="s">
        <v>3860</v>
      </c>
      <c r="DFR1" t="s">
        <v>3861</v>
      </c>
      <c r="DFS1" t="s">
        <v>3862</v>
      </c>
      <c r="DFT1" t="s">
        <v>3863</v>
      </c>
      <c r="DFU1" t="s">
        <v>3864</v>
      </c>
      <c r="DFV1" t="s">
        <v>3865</v>
      </c>
      <c r="DFW1" t="s">
        <v>3866</v>
      </c>
      <c r="DFX1" t="s">
        <v>3867</v>
      </c>
      <c r="DFY1" t="s">
        <v>3868</v>
      </c>
      <c r="DFZ1" t="s">
        <v>3869</v>
      </c>
      <c r="DGA1" t="s">
        <v>3870</v>
      </c>
      <c r="DGB1" t="s">
        <v>3871</v>
      </c>
      <c r="DGC1" t="s">
        <v>3872</v>
      </c>
      <c r="DGD1" t="s">
        <v>3873</v>
      </c>
      <c r="DGE1" t="s">
        <v>3874</v>
      </c>
      <c r="DGF1" t="s">
        <v>3875</v>
      </c>
      <c r="DGG1" t="s">
        <v>3876</v>
      </c>
      <c r="DGH1" t="s">
        <v>3877</v>
      </c>
      <c r="DGI1" t="s">
        <v>3878</v>
      </c>
      <c r="DGJ1" t="s">
        <v>3879</v>
      </c>
      <c r="DGK1" t="s">
        <v>3880</v>
      </c>
      <c r="DGL1" t="s">
        <v>3881</v>
      </c>
      <c r="DGM1" t="s">
        <v>3882</v>
      </c>
      <c r="DGN1" t="s">
        <v>3883</v>
      </c>
      <c r="DGO1" t="s">
        <v>3884</v>
      </c>
      <c r="DGP1" t="s">
        <v>3885</v>
      </c>
      <c r="DGQ1" t="s">
        <v>3886</v>
      </c>
      <c r="DGR1" t="s">
        <v>3887</v>
      </c>
      <c r="DGS1" t="s">
        <v>3888</v>
      </c>
      <c r="DGT1" t="s">
        <v>3889</v>
      </c>
      <c r="DGU1" t="s">
        <v>3890</v>
      </c>
      <c r="DGV1" t="s">
        <v>3891</v>
      </c>
      <c r="DGW1" t="s">
        <v>3892</v>
      </c>
      <c r="DGX1" t="s">
        <v>3893</v>
      </c>
      <c r="DGY1" t="s">
        <v>3894</v>
      </c>
      <c r="DGZ1" t="s">
        <v>3895</v>
      </c>
      <c r="DHA1" t="s">
        <v>3896</v>
      </c>
      <c r="DHB1" t="s">
        <v>3897</v>
      </c>
      <c r="DHC1" t="s">
        <v>3898</v>
      </c>
      <c r="DHD1" t="s">
        <v>3899</v>
      </c>
      <c r="DHE1" t="s">
        <v>3900</v>
      </c>
      <c r="DHF1" t="s">
        <v>3901</v>
      </c>
      <c r="DHG1" t="s">
        <v>3902</v>
      </c>
      <c r="DHH1" t="s">
        <v>3903</v>
      </c>
      <c r="DHI1" t="s">
        <v>3904</v>
      </c>
      <c r="DHJ1" t="s">
        <v>3905</v>
      </c>
      <c r="DHK1" t="s">
        <v>3906</v>
      </c>
      <c r="DHL1" t="s">
        <v>3907</v>
      </c>
      <c r="DHM1" t="s">
        <v>3908</v>
      </c>
      <c r="DHN1" t="s">
        <v>3909</v>
      </c>
      <c r="DHO1" t="s">
        <v>3910</v>
      </c>
      <c r="DHP1" t="s">
        <v>3911</v>
      </c>
      <c r="DHQ1" t="s">
        <v>3912</v>
      </c>
      <c r="DHR1" t="s">
        <v>3913</v>
      </c>
      <c r="DHS1" t="s">
        <v>3914</v>
      </c>
      <c r="DHT1" t="s">
        <v>3915</v>
      </c>
      <c r="DHU1" t="s">
        <v>3916</v>
      </c>
      <c r="DHV1" t="s">
        <v>3917</v>
      </c>
      <c r="DHW1" t="s">
        <v>3918</v>
      </c>
      <c r="DHX1" t="s">
        <v>3919</v>
      </c>
      <c r="DHY1" t="s">
        <v>3920</v>
      </c>
      <c r="DHZ1" t="s">
        <v>3921</v>
      </c>
      <c r="DIA1" t="s">
        <v>3922</v>
      </c>
      <c r="DIB1" t="s">
        <v>3923</v>
      </c>
      <c r="DIC1" t="s">
        <v>3924</v>
      </c>
      <c r="DID1" t="s">
        <v>3925</v>
      </c>
      <c r="DIE1" t="s">
        <v>3926</v>
      </c>
      <c r="DIF1" t="s">
        <v>3927</v>
      </c>
      <c r="DIG1" t="s">
        <v>3928</v>
      </c>
      <c r="DIH1" t="s">
        <v>3929</v>
      </c>
      <c r="DII1" t="s">
        <v>3930</v>
      </c>
      <c r="DIJ1" t="s">
        <v>3931</v>
      </c>
      <c r="DIK1" t="s">
        <v>3932</v>
      </c>
      <c r="DIL1" t="s">
        <v>3933</v>
      </c>
      <c r="DIM1" t="s">
        <v>3934</v>
      </c>
      <c r="DIN1" t="s">
        <v>3935</v>
      </c>
      <c r="DIO1" t="s">
        <v>3936</v>
      </c>
      <c r="DIP1" t="s">
        <v>3937</v>
      </c>
      <c r="DIQ1" t="s">
        <v>3938</v>
      </c>
      <c r="DIR1" t="s">
        <v>3939</v>
      </c>
      <c r="DIS1" t="s">
        <v>3940</v>
      </c>
      <c r="DIT1" t="s">
        <v>3941</v>
      </c>
      <c r="DIU1" t="s">
        <v>3942</v>
      </c>
      <c r="DIV1" t="s">
        <v>3943</v>
      </c>
      <c r="DIW1" t="s">
        <v>3944</v>
      </c>
      <c r="DIX1" t="s">
        <v>3945</v>
      </c>
      <c r="DIY1" t="s">
        <v>3946</v>
      </c>
      <c r="DIZ1" t="s">
        <v>3947</v>
      </c>
      <c r="DJA1" t="s">
        <v>3948</v>
      </c>
      <c r="DJB1" t="s">
        <v>3949</v>
      </c>
      <c r="DJC1" t="s">
        <v>3950</v>
      </c>
      <c r="DJD1" t="s">
        <v>3951</v>
      </c>
      <c r="DJE1" t="s">
        <v>3952</v>
      </c>
      <c r="DJF1" t="s">
        <v>3953</v>
      </c>
      <c r="DJG1" t="s">
        <v>3954</v>
      </c>
      <c r="DJH1" t="s">
        <v>3955</v>
      </c>
      <c r="DJI1" t="s">
        <v>3956</v>
      </c>
      <c r="DJJ1" t="s">
        <v>3957</v>
      </c>
      <c r="DJK1" t="s">
        <v>3958</v>
      </c>
      <c r="DJL1" t="s">
        <v>3959</v>
      </c>
      <c r="DJM1" t="s">
        <v>3960</v>
      </c>
      <c r="DJN1" t="s">
        <v>3961</v>
      </c>
      <c r="DJO1" t="s">
        <v>3962</v>
      </c>
      <c r="DJP1" t="s">
        <v>3963</v>
      </c>
      <c r="DJQ1" t="s">
        <v>3964</v>
      </c>
      <c r="DJR1" t="s">
        <v>3965</v>
      </c>
      <c r="DJS1" t="s">
        <v>3966</v>
      </c>
      <c r="DJT1" t="s">
        <v>3967</v>
      </c>
      <c r="DJU1" t="s">
        <v>3968</v>
      </c>
      <c r="DJV1" t="s">
        <v>3969</v>
      </c>
      <c r="DJW1" t="s">
        <v>3970</v>
      </c>
      <c r="DJX1" t="s">
        <v>3971</v>
      </c>
      <c r="DJY1" t="s">
        <v>3972</v>
      </c>
      <c r="DJZ1" t="s">
        <v>3973</v>
      </c>
      <c r="DKA1" t="s">
        <v>3974</v>
      </c>
      <c r="DKB1" t="s">
        <v>3975</v>
      </c>
      <c r="DKC1" t="s">
        <v>3976</v>
      </c>
      <c r="DKD1" t="s">
        <v>3977</v>
      </c>
      <c r="DKE1" t="s">
        <v>3978</v>
      </c>
      <c r="DKF1" t="s">
        <v>3979</v>
      </c>
      <c r="DKG1" t="s">
        <v>3980</v>
      </c>
      <c r="DKH1" t="s">
        <v>3981</v>
      </c>
      <c r="DKI1" t="s">
        <v>3982</v>
      </c>
      <c r="DKJ1" t="s">
        <v>3983</v>
      </c>
      <c r="DKK1" t="s">
        <v>3984</v>
      </c>
      <c r="DKL1" t="s">
        <v>3985</v>
      </c>
      <c r="DKM1" t="s">
        <v>3986</v>
      </c>
      <c r="DKN1" t="s">
        <v>3987</v>
      </c>
      <c r="DKO1" t="s">
        <v>3988</v>
      </c>
      <c r="DKP1" t="s">
        <v>3989</v>
      </c>
      <c r="DKQ1" t="s">
        <v>3990</v>
      </c>
      <c r="DKR1" t="s">
        <v>3991</v>
      </c>
      <c r="DKS1" t="s">
        <v>3992</v>
      </c>
      <c r="DKT1" t="s">
        <v>3993</v>
      </c>
      <c r="DKU1" t="s">
        <v>3994</v>
      </c>
      <c r="DKV1" t="s">
        <v>3995</v>
      </c>
      <c r="DKW1" t="s">
        <v>3996</v>
      </c>
      <c r="DKX1" t="s">
        <v>3997</v>
      </c>
      <c r="DKY1" t="s">
        <v>3998</v>
      </c>
      <c r="DKZ1" t="s">
        <v>3999</v>
      </c>
      <c r="DLA1" t="s">
        <v>4000</v>
      </c>
      <c r="DLB1" t="s">
        <v>4001</v>
      </c>
      <c r="DLC1" t="s">
        <v>4002</v>
      </c>
      <c r="DLD1" t="s">
        <v>4003</v>
      </c>
      <c r="DLE1" t="s">
        <v>4004</v>
      </c>
      <c r="DLF1" t="s">
        <v>4005</v>
      </c>
      <c r="DLG1" t="s">
        <v>4006</v>
      </c>
      <c r="DLH1" t="s">
        <v>4007</v>
      </c>
      <c r="DLI1" t="s">
        <v>4008</v>
      </c>
      <c r="DLJ1" t="s">
        <v>4009</v>
      </c>
      <c r="DLK1" t="s">
        <v>4010</v>
      </c>
      <c r="DLL1" t="s">
        <v>4011</v>
      </c>
      <c r="DLM1" t="s">
        <v>4012</v>
      </c>
      <c r="DLN1" t="s">
        <v>4013</v>
      </c>
      <c r="DLO1" t="s">
        <v>4014</v>
      </c>
      <c r="DLP1" t="s">
        <v>4015</v>
      </c>
      <c r="DLQ1" t="s">
        <v>4016</v>
      </c>
      <c r="DLR1" t="s">
        <v>4017</v>
      </c>
      <c r="DLS1" t="s">
        <v>4018</v>
      </c>
      <c r="DLT1" t="s">
        <v>4019</v>
      </c>
      <c r="DLU1" t="s">
        <v>4020</v>
      </c>
      <c r="DLV1" t="s">
        <v>4021</v>
      </c>
      <c r="DLW1" t="s">
        <v>4022</v>
      </c>
      <c r="DLX1" t="s">
        <v>4023</v>
      </c>
      <c r="DLY1" t="s">
        <v>4024</v>
      </c>
      <c r="DLZ1" t="s">
        <v>4025</v>
      </c>
      <c r="DMA1" t="s">
        <v>4026</v>
      </c>
      <c r="DMB1" t="s">
        <v>4027</v>
      </c>
      <c r="DMC1" t="s">
        <v>4028</v>
      </c>
      <c r="DMD1" t="s">
        <v>4029</v>
      </c>
      <c r="DME1" t="s">
        <v>4030</v>
      </c>
      <c r="DMF1" t="s">
        <v>4031</v>
      </c>
      <c r="DMG1" t="s">
        <v>4032</v>
      </c>
      <c r="DMH1" t="s">
        <v>4033</v>
      </c>
      <c r="DMI1" t="s">
        <v>4034</v>
      </c>
      <c r="DMJ1" t="s">
        <v>4035</v>
      </c>
      <c r="DMK1" t="s">
        <v>4036</v>
      </c>
      <c r="DML1" t="s">
        <v>4037</v>
      </c>
      <c r="DMM1" t="s">
        <v>4038</v>
      </c>
      <c r="DMN1" t="s">
        <v>4039</v>
      </c>
      <c r="DMO1" t="s">
        <v>4040</v>
      </c>
      <c r="DMP1" t="s">
        <v>4041</v>
      </c>
      <c r="DMQ1" t="s">
        <v>4042</v>
      </c>
      <c r="DMR1" t="s">
        <v>4043</v>
      </c>
      <c r="DMS1" t="s">
        <v>4044</v>
      </c>
      <c r="DMT1" t="s">
        <v>4045</v>
      </c>
      <c r="DMU1" t="s">
        <v>4046</v>
      </c>
      <c r="DMV1" t="s">
        <v>4047</v>
      </c>
      <c r="DMW1" t="s">
        <v>4048</v>
      </c>
      <c r="DMX1" t="s">
        <v>4049</v>
      </c>
      <c r="DMY1" t="s">
        <v>4050</v>
      </c>
      <c r="DMZ1" t="s">
        <v>4051</v>
      </c>
      <c r="DNA1" t="s">
        <v>4052</v>
      </c>
      <c r="DNB1" t="s">
        <v>4053</v>
      </c>
      <c r="DNC1" t="s">
        <v>4054</v>
      </c>
      <c r="DND1" t="s">
        <v>4055</v>
      </c>
      <c r="DNE1" t="s">
        <v>4056</v>
      </c>
      <c r="DNF1" t="s">
        <v>4057</v>
      </c>
      <c r="DNG1" t="s">
        <v>4058</v>
      </c>
      <c r="DNH1" t="s">
        <v>4059</v>
      </c>
      <c r="DNI1" t="s">
        <v>4060</v>
      </c>
      <c r="DNJ1" t="s">
        <v>4061</v>
      </c>
      <c r="DNK1" t="s">
        <v>4062</v>
      </c>
      <c r="DNL1" t="s">
        <v>4063</v>
      </c>
      <c r="DNM1" t="s">
        <v>4064</v>
      </c>
      <c r="DNN1" t="s">
        <v>4065</v>
      </c>
      <c r="DNO1" t="s">
        <v>4066</v>
      </c>
      <c r="DNP1" t="s">
        <v>4067</v>
      </c>
      <c r="DNQ1" t="s">
        <v>4068</v>
      </c>
      <c r="DNR1" t="s">
        <v>4069</v>
      </c>
      <c r="DNS1" t="s">
        <v>4070</v>
      </c>
      <c r="DNT1" t="s">
        <v>4071</v>
      </c>
      <c r="DNU1" t="s">
        <v>4072</v>
      </c>
      <c r="DNV1" t="s">
        <v>4073</v>
      </c>
      <c r="DNW1" t="s">
        <v>4074</v>
      </c>
      <c r="DNX1" t="s">
        <v>4075</v>
      </c>
      <c r="DNY1" t="s">
        <v>4076</v>
      </c>
      <c r="DNZ1" t="s">
        <v>4077</v>
      </c>
      <c r="DOA1" t="s">
        <v>4078</v>
      </c>
      <c r="DOB1" t="s">
        <v>4079</v>
      </c>
      <c r="DOC1" t="s">
        <v>4080</v>
      </c>
      <c r="DOD1" t="s">
        <v>4081</v>
      </c>
      <c r="DOE1" t="s">
        <v>4082</v>
      </c>
      <c r="DOF1" t="s">
        <v>4083</v>
      </c>
      <c r="DOG1" t="s">
        <v>4084</v>
      </c>
      <c r="DOH1" t="s">
        <v>4085</v>
      </c>
      <c r="DOI1" t="s">
        <v>4086</v>
      </c>
      <c r="DOJ1" t="s">
        <v>4087</v>
      </c>
      <c r="DOK1" t="s">
        <v>4088</v>
      </c>
      <c r="DOL1" t="s">
        <v>4089</v>
      </c>
      <c r="DOM1" t="s">
        <v>4090</v>
      </c>
      <c r="DON1" t="s">
        <v>4091</v>
      </c>
      <c r="DOO1" t="s">
        <v>4092</v>
      </c>
      <c r="DOP1" t="s">
        <v>4093</v>
      </c>
      <c r="DOQ1" t="s">
        <v>4094</v>
      </c>
      <c r="DOR1" t="s">
        <v>4095</v>
      </c>
      <c r="DOS1" t="s">
        <v>4096</v>
      </c>
      <c r="DOT1" t="s">
        <v>4097</v>
      </c>
      <c r="DOU1" t="s">
        <v>4098</v>
      </c>
      <c r="DOV1" t="s">
        <v>4099</v>
      </c>
      <c r="DOW1" t="s">
        <v>4100</v>
      </c>
      <c r="DOX1" t="s">
        <v>4101</v>
      </c>
      <c r="DOY1" t="s">
        <v>4102</v>
      </c>
      <c r="DOZ1" t="s">
        <v>4103</v>
      </c>
      <c r="DPA1" t="s">
        <v>4104</v>
      </c>
      <c r="DPB1" t="s">
        <v>4105</v>
      </c>
      <c r="DPC1" t="s">
        <v>4106</v>
      </c>
      <c r="DPD1" t="s">
        <v>4107</v>
      </c>
      <c r="DPE1" t="s">
        <v>4108</v>
      </c>
      <c r="DPF1" t="s">
        <v>4109</v>
      </c>
      <c r="DPG1" t="s">
        <v>4110</v>
      </c>
      <c r="DPH1" t="s">
        <v>4111</v>
      </c>
      <c r="DPI1" t="s">
        <v>4112</v>
      </c>
      <c r="DPJ1" t="s">
        <v>4113</v>
      </c>
      <c r="DPK1" t="s">
        <v>4114</v>
      </c>
      <c r="DPL1" t="s">
        <v>4115</v>
      </c>
      <c r="DPM1" t="s">
        <v>4116</v>
      </c>
      <c r="DPN1" t="s">
        <v>4117</v>
      </c>
      <c r="DPO1" t="s">
        <v>4118</v>
      </c>
      <c r="DPP1" t="s">
        <v>4119</v>
      </c>
      <c r="DPQ1" t="s">
        <v>4120</v>
      </c>
      <c r="DPR1" t="s">
        <v>4121</v>
      </c>
      <c r="DPS1" t="s">
        <v>4122</v>
      </c>
      <c r="DPT1" t="s">
        <v>4123</v>
      </c>
      <c r="DPU1" t="s">
        <v>4124</v>
      </c>
      <c r="DPV1" t="s">
        <v>4125</v>
      </c>
      <c r="DPW1" t="s">
        <v>4126</v>
      </c>
      <c r="DPX1" t="s">
        <v>4127</v>
      </c>
      <c r="DPY1" t="s">
        <v>4128</v>
      </c>
      <c r="DPZ1" t="s">
        <v>4129</v>
      </c>
      <c r="DQA1" t="s">
        <v>4130</v>
      </c>
      <c r="DQB1" t="s">
        <v>4131</v>
      </c>
      <c r="DQC1" t="s">
        <v>4132</v>
      </c>
      <c r="DQD1" t="s">
        <v>4133</v>
      </c>
      <c r="DQE1" t="s">
        <v>4134</v>
      </c>
      <c r="DQF1" t="s">
        <v>4135</v>
      </c>
      <c r="DQG1" t="s">
        <v>4136</v>
      </c>
      <c r="DQH1" t="s">
        <v>4137</v>
      </c>
      <c r="DQI1" t="s">
        <v>4138</v>
      </c>
      <c r="DQJ1" t="s">
        <v>4139</v>
      </c>
      <c r="DQK1" t="s">
        <v>4140</v>
      </c>
      <c r="DQL1" t="s">
        <v>4141</v>
      </c>
      <c r="DQM1" t="s">
        <v>4142</v>
      </c>
      <c r="DQN1" t="s">
        <v>4143</v>
      </c>
      <c r="DQO1" t="s">
        <v>4144</v>
      </c>
      <c r="DQP1" t="s">
        <v>4145</v>
      </c>
      <c r="DQQ1" t="s">
        <v>4146</v>
      </c>
      <c r="DQR1" t="s">
        <v>4147</v>
      </c>
      <c r="DQS1" t="s">
        <v>4148</v>
      </c>
      <c r="DQT1" t="s">
        <v>4149</v>
      </c>
      <c r="DQU1" t="s">
        <v>4150</v>
      </c>
      <c r="DQV1" t="s">
        <v>4151</v>
      </c>
      <c r="DQW1" t="s">
        <v>4152</v>
      </c>
      <c r="DQX1" t="s">
        <v>4153</v>
      </c>
      <c r="DQY1" t="s">
        <v>4154</v>
      </c>
      <c r="DQZ1" t="s">
        <v>4155</v>
      </c>
      <c r="DRA1" t="s">
        <v>4156</v>
      </c>
      <c r="DRB1" t="s">
        <v>4157</v>
      </c>
      <c r="DRC1" t="s">
        <v>4158</v>
      </c>
      <c r="DRD1" t="s">
        <v>4159</v>
      </c>
      <c r="DRE1" t="s">
        <v>4160</v>
      </c>
      <c r="DRF1" t="s">
        <v>4161</v>
      </c>
      <c r="DRG1" t="s">
        <v>4162</v>
      </c>
      <c r="DRH1" t="s">
        <v>4163</v>
      </c>
      <c r="DRI1" t="s">
        <v>4164</v>
      </c>
      <c r="DRJ1" t="s">
        <v>4165</v>
      </c>
      <c r="DRK1" t="s">
        <v>4166</v>
      </c>
      <c r="DRL1" t="s">
        <v>4167</v>
      </c>
      <c r="DRM1" t="s">
        <v>4168</v>
      </c>
      <c r="DRN1" t="s">
        <v>4169</v>
      </c>
      <c r="DRO1" t="s">
        <v>4170</v>
      </c>
      <c r="DRP1" t="s">
        <v>4171</v>
      </c>
      <c r="DRQ1" t="s">
        <v>4172</v>
      </c>
      <c r="DRR1" t="s">
        <v>4173</v>
      </c>
      <c r="DRS1" t="s">
        <v>4174</v>
      </c>
      <c r="DRT1" t="s">
        <v>4175</v>
      </c>
      <c r="DRU1" t="s">
        <v>4176</v>
      </c>
      <c r="DRV1" t="s">
        <v>4177</v>
      </c>
      <c r="DRW1" t="s">
        <v>4178</v>
      </c>
      <c r="DRX1" t="s">
        <v>4179</v>
      </c>
      <c r="DRY1" t="s">
        <v>4180</v>
      </c>
      <c r="DRZ1" t="s">
        <v>4181</v>
      </c>
      <c r="DSA1" t="s">
        <v>4182</v>
      </c>
      <c r="DSB1" t="s">
        <v>4183</v>
      </c>
      <c r="DSC1" t="s">
        <v>4184</v>
      </c>
      <c r="DSD1" t="s">
        <v>4185</v>
      </c>
      <c r="DSE1" t="s">
        <v>4186</v>
      </c>
      <c r="DSF1" t="s">
        <v>4187</v>
      </c>
      <c r="DSG1" t="s">
        <v>4188</v>
      </c>
      <c r="DSH1" t="s">
        <v>4189</v>
      </c>
      <c r="DSI1" t="s">
        <v>4190</v>
      </c>
      <c r="DSJ1" t="s">
        <v>4191</v>
      </c>
      <c r="DSK1" t="s">
        <v>4192</v>
      </c>
      <c r="DSL1" t="s">
        <v>4193</v>
      </c>
      <c r="DSM1" t="s">
        <v>4194</v>
      </c>
      <c r="DSN1" t="s">
        <v>4195</v>
      </c>
      <c r="DSO1" t="s">
        <v>4196</v>
      </c>
      <c r="DSP1" t="s">
        <v>4197</v>
      </c>
      <c r="DSQ1" t="s">
        <v>4198</v>
      </c>
      <c r="DSR1" t="s">
        <v>4199</v>
      </c>
      <c r="DSS1" t="s">
        <v>4200</v>
      </c>
      <c r="DST1" t="s">
        <v>4201</v>
      </c>
      <c r="DSU1" t="s">
        <v>4202</v>
      </c>
      <c r="DSV1" t="s">
        <v>4203</v>
      </c>
      <c r="DSW1" t="s">
        <v>4204</v>
      </c>
      <c r="DSX1" t="s">
        <v>4205</v>
      </c>
      <c r="DSY1" t="s">
        <v>4206</v>
      </c>
      <c r="DSZ1" t="s">
        <v>4207</v>
      </c>
      <c r="DTA1" t="s">
        <v>4208</v>
      </c>
      <c r="DTB1" t="s">
        <v>4209</v>
      </c>
      <c r="DTC1" t="s">
        <v>4210</v>
      </c>
      <c r="DTD1" t="s">
        <v>4211</v>
      </c>
      <c r="DTE1" t="s">
        <v>4212</v>
      </c>
      <c r="DTF1" t="s">
        <v>4213</v>
      </c>
      <c r="DTG1" t="s">
        <v>4214</v>
      </c>
      <c r="DTH1" t="s">
        <v>4215</v>
      </c>
      <c r="DTI1" t="s">
        <v>4216</v>
      </c>
      <c r="DTJ1" t="s">
        <v>4217</v>
      </c>
      <c r="DTK1" t="s">
        <v>4218</v>
      </c>
      <c r="DTL1" t="s">
        <v>4219</v>
      </c>
      <c r="DTM1" t="s">
        <v>4220</v>
      </c>
      <c r="DTN1" t="s">
        <v>4221</v>
      </c>
      <c r="DTO1" t="s">
        <v>4222</v>
      </c>
      <c r="DTP1" t="s">
        <v>4223</v>
      </c>
      <c r="DTQ1" t="s">
        <v>4224</v>
      </c>
      <c r="DTR1" t="s">
        <v>4225</v>
      </c>
      <c r="DTS1" t="s">
        <v>4226</v>
      </c>
      <c r="DTT1" t="s">
        <v>4227</v>
      </c>
      <c r="DTU1" t="s">
        <v>4228</v>
      </c>
      <c r="DTV1" t="s">
        <v>4229</v>
      </c>
      <c r="DTW1" t="s">
        <v>4230</v>
      </c>
      <c r="DTX1" t="s">
        <v>4231</v>
      </c>
      <c r="DTY1" t="s">
        <v>4232</v>
      </c>
      <c r="DTZ1" t="s">
        <v>4233</v>
      </c>
      <c r="DUA1" t="s">
        <v>4234</v>
      </c>
      <c r="DUB1" t="s">
        <v>4235</v>
      </c>
      <c r="DUC1" t="s">
        <v>4236</v>
      </c>
      <c r="DUD1" t="s">
        <v>4237</v>
      </c>
      <c r="DUE1" t="s">
        <v>4238</v>
      </c>
      <c r="DUF1" t="s">
        <v>4239</v>
      </c>
      <c r="DUG1" t="s">
        <v>4240</v>
      </c>
      <c r="DUH1" t="s">
        <v>4241</v>
      </c>
      <c r="DUI1" t="s">
        <v>4242</v>
      </c>
      <c r="DUJ1" t="s">
        <v>4243</v>
      </c>
      <c r="DUK1" t="s">
        <v>4244</v>
      </c>
      <c r="DUL1" t="s">
        <v>4245</v>
      </c>
      <c r="DUM1" t="s">
        <v>4246</v>
      </c>
      <c r="DUN1" t="s">
        <v>4247</v>
      </c>
      <c r="DUO1" t="s">
        <v>4248</v>
      </c>
      <c r="DUP1" t="s">
        <v>4249</v>
      </c>
      <c r="DUQ1" t="s">
        <v>4250</v>
      </c>
      <c r="DUR1" t="s">
        <v>4251</v>
      </c>
      <c r="DUS1" t="s">
        <v>4252</v>
      </c>
      <c r="DUT1" t="s">
        <v>4253</v>
      </c>
      <c r="DUU1" t="s">
        <v>4254</v>
      </c>
      <c r="DUV1" t="s">
        <v>4255</v>
      </c>
      <c r="DUW1" t="s">
        <v>4256</v>
      </c>
      <c r="DUX1" t="s">
        <v>4257</v>
      </c>
      <c r="DUY1" t="s">
        <v>4258</v>
      </c>
      <c r="DUZ1" t="s">
        <v>4259</v>
      </c>
      <c r="DVA1" t="s">
        <v>4260</v>
      </c>
      <c r="DVB1" t="s">
        <v>4261</v>
      </c>
      <c r="DVC1" t="s">
        <v>4262</v>
      </c>
      <c r="DVD1" t="s">
        <v>4263</v>
      </c>
      <c r="DVE1" t="s">
        <v>4264</v>
      </c>
      <c r="DVF1" t="s">
        <v>4265</v>
      </c>
      <c r="DVG1" t="s">
        <v>4266</v>
      </c>
      <c r="DVH1" t="s">
        <v>4267</v>
      </c>
      <c r="DVI1" t="s">
        <v>4268</v>
      </c>
      <c r="DVJ1" t="s">
        <v>4269</v>
      </c>
      <c r="DVK1" t="s">
        <v>4270</v>
      </c>
      <c r="DVL1" t="s">
        <v>4271</v>
      </c>
      <c r="DVM1" t="s">
        <v>4272</v>
      </c>
      <c r="DVN1" t="s">
        <v>4273</v>
      </c>
      <c r="DVO1" t="s">
        <v>4274</v>
      </c>
      <c r="DVP1" t="s">
        <v>4275</v>
      </c>
      <c r="DVQ1" t="s">
        <v>4276</v>
      </c>
      <c r="DVR1" t="s">
        <v>4277</v>
      </c>
      <c r="DVS1" t="s">
        <v>4278</v>
      </c>
      <c r="DVT1" t="s">
        <v>4279</v>
      </c>
      <c r="DVU1" t="s">
        <v>4280</v>
      </c>
      <c r="DVV1" t="s">
        <v>4281</v>
      </c>
      <c r="DVW1" t="s">
        <v>4282</v>
      </c>
      <c r="DVX1" t="s">
        <v>4283</v>
      </c>
      <c r="DVY1" t="s">
        <v>4284</v>
      </c>
      <c r="DVZ1" t="s">
        <v>4285</v>
      </c>
      <c r="DWA1" t="s">
        <v>4286</v>
      </c>
      <c r="DWB1" t="s">
        <v>4287</v>
      </c>
      <c r="DWC1" t="s">
        <v>4288</v>
      </c>
      <c r="DWD1" t="s">
        <v>4289</v>
      </c>
      <c r="DWE1" t="s">
        <v>4290</v>
      </c>
      <c r="DWF1" t="s">
        <v>4291</v>
      </c>
      <c r="DWG1" t="s">
        <v>4292</v>
      </c>
      <c r="DWH1" t="s">
        <v>4293</v>
      </c>
      <c r="DWI1" t="s">
        <v>4294</v>
      </c>
      <c r="DWJ1" t="s">
        <v>4295</v>
      </c>
      <c r="DWK1" t="s">
        <v>4296</v>
      </c>
      <c r="DWL1" t="s">
        <v>4297</v>
      </c>
      <c r="DWM1" t="s">
        <v>4298</v>
      </c>
      <c r="DWN1" t="s">
        <v>4299</v>
      </c>
      <c r="DWO1" t="s">
        <v>4300</v>
      </c>
      <c r="DWP1" t="s">
        <v>4301</v>
      </c>
      <c r="DWQ1" t="s">
        <v>4302</v>
      </c>
      <c r="DWR1" t="s">
        <v>4303</v>
      </c>
      <c r="DWS1" t="s">
        <v>4304</v>
      </c>
      <c r="DWT1" t="s">
        <v>4305</v>
      </c>
      <c r="DWU1" t="s">
        <v>4306</v>
      </c>
      <c r="DWV1" t="s">
        <v>4307</v>
      </c>
      <c r="DWW1" t="s">
        <v>4308</v>
      </c>
      <c r="DWX1" t="s">
        <v>4309</v>
      </c>
      <c r="DWY1" t="s">
        <v>4310</v>
      </c>
      <c r="DWZ1" t="s">
        <v>4311</v>
      </c>
      <c r="DXA1" t="s">
        <v>4312</v>
      </c>
      <c r="DXB1" t="s">
        <v>4313</v>
      </c>
      <c r="DXC1" t="s">
        <v>4314</v>
      </c>
      <c r="DXD1" t="s">
        <v>4315</v>
      </c>
      <c r="DXE1" t="s">
        <v>4316</v>
      </c>
      <c r="DXF1" t="s">
        <v>4317</v>
      </c>
      <c r="DXG1" t="s">
        <v>4318</v>
      </c>
      <c r="DXH1" t="s">
        <v>4319</v>
      </c>
      <c r="DXI1" t="s">
        <v>4320</v>
      </c>
      <c r="DXJ1" t="s">
        <v>4321</v>
      </c>
      <c r="DXK1" t="s">
        <v>4322</v>
      </c>
      <c r="DXL1" t="s">
        <v>4323</v>
      </c>
      <c r="DXM1" t="s">
        <v>4324</v>
      </c>
      <c r="DXN1" t="s">
        <v>4325</v>
      </c>
      <c r="DXO1" t="s">
        <v>4326</v>
      </c>
      <c r="DXP1" t="s">
        <v>4327</v>
      </c>
      <c r="DXQ1" t="s">
        <v>4328</v>
      </c>
      <c r="DXR1" t="s">
        <v>4329</v>
      </c>
      <c r="DXS1" t="s">
        <v>4330</v>
      </c>
      <c r="DXT1" t="s">
        <v>4331</v>
      </c>
      <c r="DXU1" t="s">
        <v>4332</v>
      </c>
      <c r="DXV1" t="s">
        <v>4333</v>
      </c>
      <c r="DXW1" t="s">
        <v>4334</v>
      </c>
      <c r="DXX1" t="s">
        <v>4335</v>
      </c>
      <c r="DXY1" t="s">
        <v>4336</v>
      </c>
      <c r="DXZ1" t="s">
        <v>4337</v>
      </c>
      <c r="DYA1" t="s">
        <v>4338</v>
      </c>
      <c r="DYB1" t="s">
        <v>4339</v>
      </c>
      <c r="DYC1" t="s">
        <v>4340</v>
      </c>
      <c r="DYD1" t="s">
        <v>4341</v>
      </c>
      <c r="DYE1" t="s">
        <v>4342</v>
      </c>
      <c r="DYF1" t="s">
        <v>4343</v>
      </c>
      <c r="DYG1" t="s">
        <v>4344</v>
      </c>
      <c r="DYH1" t="s">
        <v>4345</v>
      </c>
      <c r="DYI1" t="s">
        <v>4346</v>
      </c>
      <c r="DYJ1" t="s">
        <v>4347</v>
      </c>
      <c r="DYK1" t="s">
        <v>4348</v>
      </c>
      <c r="DYL1" t="s">
        <v>4349</v>
      </c>
      <c r="DYM1" t="s">
        <v>4350</v>
      </c>
      <c r="DYN1" t="s">
        <v>4351</v>
      </c>
      <c r="DYO1" t="s">
        <v>4352</v>
      </c>
      <c r="DYP1" t="s">
        <v>4353</v>
      </c>
      <c r="DYQ1" t="s">
        <v>4354</v>
      </c>
      <c r="DYR1" t="s">
        <v>4355</v>
      </c>
      <c r="DYS1" t="s">
        <v>4356</v>
      </c>
      <c r="DYT1" t="s">
        <v>4357</v>
      </c>
      <c r="DYU1" t="s">
        <v>4358</v>
      </c>
      <c r="DYV1" t="s">
        <v>4359</v>
      </c>
      <c r="DYW1" t="s">
        <v>4360</v>
      </c>
      <c r="DYX1" t="s">
        <v>4361</v>
      </c>
      <c r="DYY1" t="s">
        <v>4362</v>
      </c>
      <c r="DYZ1" t="s">
        <v>4363</v>
      </c>
      <c r="DZA1" t="s">
        <v>4364</v>
      </c>
      <c r="DZB1" t="s">
        <v>4365</v>
      </c>
      <c r="DZC1" t="s">
        <v>4366</v>
      </c>
      <c r="DZD1" t="s">
        <v>4367</v>
      </c>
      <c r="DZE1" t="s">
        <v>4368</v>
      </c>
      <c r="DZF1" t="s">
        <v>4369</v>
      </c>
      <c r="DZG1" t="s">
        <v>4370</v>
      </c>
      <c r="DZH1" t="s">
        <v>4371</v>
      </c>
      <c r="DZI1" t="s">
        <v>4372</v>
      </c>
      <c r="DZJ1" t="s">
        <v>4373</v>
      </c>
      <c r="DZK1" t="s">
        <v>4374</v>
      </c>
      <c r="DZL1" t="s">
        <v>4375</v>
      </c>
      <c r="DZM1" t="s">
        <v>4376</v>
      </c>
      <c r="DZN1" t="s">
        <v>4377</v>
      </c>
      <c r="DZO1" t="s">
        <v>4378</v>
      </c>
      <c r="DZP1" t="s">
        <v>4379</v>
      </c>
      <c r="DZQ1" t="s">
        <v>4380</v>
      </c>
      <c r="DZR1" t="s">
        <v>4381</v>
      </c>
      <c r="DZS1" t="s">
        <v>4382</v>
      </c>
      <c r="DZT1" t="s">
        <v>4383</v>
      </c>
      <c r="DZU1" t="s">
        <v>4384</v>
      </c>
      <c r="DZV1" t="s">
        <v>4385</v>
      </c>
      <c r="DZW1" t="s">
        <v>4386</v>
      </c>
      <c r="DZX1" t="s">
        <v>4387</v>
      </c>
      <c r="DZY1" t="s">
        <v>4388</v>
      </c>
      <c r="DZZ1" t="s">
        <v>4389</v>
      </c>
      <c r="EAA1" t="s">
        <v>4390</v>
      </c>
      <c r="EAB1" t="s">
        <v>4391</v>
      </c>
      <c r="EAC1" t="s">
        <v>4392</v>
      </c>
      <c r="EAD1" t="s">
        <v>4393</v>
      </c>
      <c r="EAE1" t="s">
        <v>4394</v>
      </c>
      <c r="EAF1" t="s">
        <v>4395</v>
      </c>
      <c r="EAG1" t="s">
        <v>4396</v>
      </c>
      <c r="EAH1" t="s">
        <v>4397</v>
      </c>
      <c r="EAI1" t="s">
        <v>4398</v>
      </c>
      <c r="EAJ1" t="s">
        <v>4399</v>
      </c>
      <c r="EAK1" t="s">
        <v>4400</v>
      </c>
      <c r="EAL1" t="s">
        <v>4401</v>
      </c>
      <c r="EAM1" t="s">
        <v>4402</v>
      </c>
      <c r="EAN1" t="s">
        <v>4403</v>
      </c>
      <c r="EAO1" t="s">
        <v>4404</v>
      </c>
      <c r="EAP1" t="s">
        <v>4405</v>
      </c>
      <c r="EAQ1" t="s">
        <v>4406</v>
      </c>
      <c r="EAR1" t="s">
        <v>4407</v>
      </c>
      <c r="EAS1" t="s">
        <v>4408</v>
      </c>
      <c r="EAT1" t="s">
        <v>4409</v>
      </c>
      <c r="EAU1" t="s">
        <v>4410</v>
      </c>
      <c r="EAV1" t="s">
        <v>4411</v>
      </c>
      <c r="EAW1" t="s">
        <v>4412</v>
      </c>
      <c r="EAX1" t="s">
        <v>4413</v>
      </c>
      <c r="EAY1" t="s">
        <v>4414</v>
      </c>
      <c r="EAZ1" t="s">
        <v>4415</v>
      </c>
      <c r="EBA1" t="s">
        <v>4416</v>
      </c>
      <c r="EBB1" t="s">
        <v>4417</v>
      </c>
      <c r="EBC1" t="s">
        <v>4418</v>
      </c>
      <c r="EBD1" t="s">
        <v>4419</v>
      </c>
      <c r="EBE1" t="s">
        <v>4420</v>
      </c>
      <c r="EBF1" t="s">
        <v>4421</v>
      </c>
      <c r="EBG1" t="s">
        <v>4422</v>
      </c>
      <c r="EBH1" t="s">
        <v>4423</v>
      </c>
      <c r="EBI1" t="s">
        <v>4424</v>
      </c>
      <c r="EBJ1" t="s">
        <v>4425</v>
      </c>
      <c r="EBK1" t="s">
        <v>4426</v>
      </c>
      <c r="EBL1" t="s">
        <v>4427</v>
      </c>
      <c r="EBM1" t="s">
        <v>4428</v>
      </c>
      <c r="EBN1" t="s">
        <v>4429</v>
      </c>
      <c r="EBO1" t="s">
        <v>4430</v>
      </c>
      <c r="EBP1" t="s">
        <v>4431</v>
      </c>
      <c r="EBQ1" t="s">
        <v>4432</v>
      </c>
      <c r="EBR1" t="s">
        <v>4433</v>
      </c>
      <c r="EBS1" t="s">
        <v>4434</v>
      </c>
      <c r="EBT1" t="s">
        <v>4435</v>
      </c>
      <c r="EBU1" t="s">
        <v>4436</v>
      </c>
      <c r="EBV1" t="s">
        <v>4437</v>
      </c>
      <c r="EBW1" t="s">
        <v>4438</v>
      </c>
      <c r="EBX1" t="s">
        <v>4439</v>
      </c>
      <c r="EBY1" t="s">
        <v>4440</v>
      </c>
      <c r="EBZ1" t="s">
        <v>4441</v>
      </c>
      <c r="ECA1" t="s">
        <v>4442</v>
      </c>
      <c r="ECB1" t="s">
        <v>4443</v>
      </c>
      <c r="ECC1" t="s">
        <v>4444</v>
      </c>
      <c r="ECD1" t="s">
        <v>4445</v>
      </c>
      <c r="ECE1" t="s">
        <v>4446</v>
      </c>
      <c r="ECF1" t="s">
        <v>4447</v>
      </c>
      <c r="ECG1" t="s">
        <v>4448</v>
      </c>
      <c r="ECH1" t="s">
        <v>4449</v>
      </c>
      <c r="ECI1" t="s">
        <v>4450</v>
      </c>
      <c r="ECJ1" t="s">
        <v>4451</v>
      </c>
      <c r="ECK1" t="s">
        <v>4452</v>
      </c>
      <c r="ECL1" t="s">
        <v>4453</v>
      </c>
      <c r="ECM1" t="s">
        <v>4454</v>
      </c>
      <c r="ECN1" t="s">
        <v>4455</v>
      </c>
      <c r="ECO1" t="s">
        <v>4456</v>
      </c>
      <c r="ECP1" t="s">
        <v>4457</v>
      </c>
      <c r="ECQ1" t="s">
        <v>4458</v>
      </c>
      <c r="ECR1" t="s">
        <v>4459</v>
      </c>
      <c r="ECS1" t="s">
        <v>4460</v>
      </c>
      <c r="ECT1" t="s">
        <v>4461</v>
      </c>
      <c r="ECU1" t="s">
        <v>4462</v>
      </c>
      <c r="ECV1" t="s">
        <v>4463</v>
      </c>
      <c r="ECW1" t="s">
        <v>4464</v>
      </c>
      <c r="ECX1" t="s">
        <v>4465</v>
      </c>
      <c r="ECY1" t="s">
        <v>4466</v>
      </c>
      <c r="ECZ1" t="s">
        <v>4467</v>
      </c>
      <c r="EDA1" t="s">
        <v>4468</v>
      </c>
      <c r="EDB1" t="s">
        <v>4469</v>
      </c>
      <c r="EDC1" t="s">
        <v>4470</v>
      </c>
      <c r="EDD1" t="s">
        <v>4471</v>
      </c>
      <c r="EDE1" t="s">
        <v>4472</v>
      </c>
      <c r="EDF1" t="s">
        <v>4473</v>
      </c>
      <c r="EDG1" t="s">
        <v>4474</v>
      </c>
      <c r="EDH1" t="s">
        <v>4475</v>
      </c>
      <c r="EDI1" t="s">
        <v>4476</v>
      </c>
      <c r="EDJ1" t="s">
        <v>4477</v>
      </c>
      <c r="EDK1" t="s">
        <v>4478</v>
      </c>
      <c r="EDL1" t="s">
        <v>4479</v>
      </c>
      <c r="EDM1" t="s">
        <v>4480</v>
      </c>
      <c r="EDN1" t="s">
        <v>4481</v>
      </c>
      <c r="EDO1" t="s">
        <v>4482</v>
      </c>
      <c r="EDP1" t="s">
        <v>4483</v>
      </c>
      <c r="EDQ1" t="s">
        <v>4484</v>
      </c>
      <c r="EDR1" t="s">
        <v>4485</v>
      </c>
      <c r="EDS1" t="s">
        <v>4486</v>
      </c>
      <c r="EDT1" t="s">
        <v>4487</v>
      </c>
      <c r="EDU1" t="s">
        <v>4488</v>
      </c>
      <c r="EDV1" t="s">
        <v>4489</v>
      </c>
      <c r="EDW1" t="s">
        <v>4490</v>
      </c>
      <c r="EDX1" t="s">
        <v>4491</v>
      </c>
      <c r="EDY1" t="s">
        <v>4492</v>
      </c>
      <c r="EDZ1" t="s">
        <v>4493</v>
      </c>
      <c r="EEA1" t="s">
        <v>4494</v>
      </c>
      <c r="EEB1" t="s">
        <v>4495</v>
      </c>
      <c r="EEC1" t="s">
        <v>4496</v>
      </c>
      <c r="EED1" t="s">
        <v>4497</v>
      </c>
      <c r="EEE1" t="s">
        <v>4498</v>
      </c>
      <c r="EEF1" t="s">
        <v>4499</v>
      </c>
      <c r="EEG1" t="s">
        <v>4500</v>
      </c>
      <c r="EEH1" t="s">
        <v>4501</v>
      </c>
      <c r="EEI1" t="s">
        <v>4502</v>
      </c>
      <c r="EEJ1" t="s">
        <v>4503</v>
      </c>
      <c r="EEK1" t="s">
        <v>4504</v>
      </c>
      <c r="EEL1" t="s">
        <v>4505</v>
      </c>
      <c r="EEM1" t="s">
        <v>4506</v>
      </c>
      <c r="EEN1" t="s">
        <v>4507</v>
      </c>
      <c r="EEO1" t="s">
        <v>4508</v>
      </c>
      <c r="EEP1" t="s">
        <v>4509</v>
      </c>
      <c r="EEQ1" t="s">
        <v>4510</v>
      </c>
      <c r="EER1" t="s">
        <v>4511</v>
      </c>
      <c r="EES1" t="s">
        <v>4512</v>
      </c>
      <c r="EET1" t="s">
        <v>4513</v>
      </c>
      <c r="EEU1" t="s">
        <v>4514</v>
      </c>
      <c r="EEV1" t="s">
        <v>4515</v>
      </c>
      <c r="EEW1" t="s">
        <v>4516</v>
      </c>
      <c r="EEX1" t="s">
        <v>4517</v>
      </c>
      <c r="EEY1" t="s">
        <v>4518</v>
      </c>
      <c r="EEZ1" t="s">
        <v>4519</v>
      </c>
      <c r="EFA1" t="s">
        <v>4520</v>
      </c>
      <c r="EFB1" t="s">
        <v>4521</v>
      </c>
      <c r="EFC1" t="s">
        <v>4522</v>
      </c>
      <c r="EFD1" t="s">
        <v>4523</v>
      </c>
      <c r="EFE1" t="s">
        <v>4524</v>
      </c>
      <c r="EFF1" t="s">
        <v>4525</v>
      </c>
      <c r="EFG1" t="s">
        <v>4526</v>
      </c>
      <c r="EFH1" t="s">
        <v>4527</v>
      </c>
      <c r="EFI1" t="s">
        <v>4528</v>
      </c>
      <c r="EFJ1" t="s">
        <v>4529</v>
      </c>
      <c r="EFK1" t="s">
        <v>4530</v>
      </c>
      <c r="EFL1" t="s">
        <v>4531</v>
      </c>
      <c r="EFM1" t="s">
        <v>4532</v>
      </c>
      <c r="EFN1" t="s">
        <v>4533</v>
      </c>
      <c r="EFO1" t="s">
        <v>4534</v>
      </c>
      <c r="EFP1" t="s">
        <v>4535</v>
      </c>
      <c r="EFQ1" t="s">
        <v>4536</v>
      </c>
      <c r="EFR1" t="s">
        <v>4537</v>
      </c>
      <c r="EFS1" t="s">
        <v>4538</v>
      </c>
      <c r="EFT1" t="s">
        <v>4539</v>
      </c>
      <c r="EFU1" t="s">
        <v>4540</v>
      </c>
      <c r="EFV1" t="s">
        <v>4541</v>
      </c>
      <c r="EFW1" t="s">
        <v>4542</v>
      </c>
      <c r="EFX1" t="s">
        <v>4543</v>
      </c>
      <c r="EFY1" t="s">
        <v>4544</v>
      </c>
      <c r="EFZ1" t="s">
        <v>4545</v>
      </c>
      <c r="EGA1" t="s">
        <v>4546</v>
      </c>
      <c r="EGB1" t="s">
        <v>4547</v>
      </c>
      <c r="EGC1" t="s">
        <v>4548</v>
      </c>
      <c r="EGD1" t="s">
        <v>4549</v>
      </c>
      <c r="EGE1" t="s">
        <v>4550</v>
      </c>
      <c r="EGF1" t="s">
        <v>4551</v>
      </c>
      <c r="EGG1" t="s">
        <v>4552</v>
      </c>
      <c r="EGH1" t="s">
        <v>4553</v>
      </c>
      <c r="EGI1" t="s">
        <v>4554</v>
      </c>
      <c r="EGJ1" t="s">
        <v>4555</v>
      </c>
      <c r="EGK1" t="s">
        <v>4556</v>
      </c>
      <c r="EGL1" t="s">
        <v>4557</v>
      </c>
      <c r="EGM1" t="s">
        <v>4558</v>
      </c>
      <c r="EGN1" t="s">
        <v>4559</v>
      </c>
      <c r="EGO1" t="s">
        <v>4560</v>
      </c>
      <c r="EGP1" t="s">
        <v>4561</v>
      </c>
      <c r="EGQ1" t="s">
        <v>4562</v>
      </c>
      <c r="EGR1" t="s">
        <v>4563</v>
      </c>
      <c r="EGS1" t="s">
        <v>4564</v>
      </c>
      <c r="EGT1" t="s">
        <v>4565</v>
      </c>
      <c r="EGU1" t="s">
        <v>4566</v>
      </c>
      <c r="EGV1" t="s">
        <v>4567</v>
      </c>
      <c r="EGW1" t="s">
        <v>4568</v>
      </c>
      <c r="EGX1" t="s">
        <v>4569</v>
      </c>
      <c r="EGY1" t="s">
        <v>4570</v>
      </c>
      <c r="EGZ1" t="s">
        <v>4571</v>
      </c>
      <c r="EHA1" t="s">
        <v>4572</v>
      </c>
      <c r="EHB1" t="s">
        <v>4573</v>
      </c>
      <c r="EHC1" t="s">
        <v>4574</v>
      </c>
      <c r="EHD1" t="s">
        <v>4575</v>
      </c>
      <c r="EHE1" t="s">
        <v>4576</v>
      </c>
      <c r="EHF1" t="s">
        <v>4577</v>
      </c>
      <c r="EHG1" t="s">
        <v>4578</v>
      </c>
      <c r="EHH1" t="s">
        <v>4579</v>
      </c>
      <c r="EHI1" t="s">
        <v>4580</v>
      </c>
      <c r="EHJ1" t="s">
        <v>4581</v>
      </c>
      <c r="EHK1" t="s">
        <v>4582</v>
      </c>
      <c r="EHL1" t="s">
        <v>4583</v>
      </c>
      <c r="EHM1" t="s">
        <v>4584</v>
      </c>
      <c r="EHN1" t="s">
        <v>4585</v>
      </c>
      <c r="EHO1" t="s">
        <v>4586</v>
      </c>
      <c r="EHP1" t="s">
        <v>4587</v>
      </c>
      <c r="EHQ1" t="s">
        <v>4588</v>
      </c>
      <c r="EHR1" t="s">
        <v>4589</v>
      </c>
      <c r="EHS1" t="s">
        <v>4590</v>
      </c>
      <c r="EHT1" t="s">
        <v>4591</v>
      </c>
      <c r="EHU1" t="s">
        <v>4592</v>
      </c>
      <c r="EHV1" t="s">
        <v>4593</v>
      </c>
      <c r="EHW1" t="s">
        <v>4594</v>
      </c>
      <c r="EHX1" t="s">
        <v>4595</v>
      </c>
      <c r="EHY1" t="s">
        <v>4596</v>
      </c>
      <c r="EHZ1" t="s">
        <v>4597</v>
      </c>
      <c r="EIA1" t="s">
        <v>4598</v>
      </c>
      <c r="EIB1" t="s">
        <v>4599</v>
      </c>
      <c r="EIC1" t="s">
        <v>4600</v>
      </c>
      <c r="EID1" t="s">
        <v>4601</v>
      </c>
      <c r="EIE1" t="s">
        <v>4602</v>
      </c>
      <c r="EIF1" t="s">
        <v>4603</v>
      </c>
      <c r="EIG1" t="s">
        <v>4604</v>
      </c>
      <c r="EIH1" t="s">
        <v>4605</v>
      </c>
      <c r="EII1" t="s">
        <v>4606</v>
      </c>
      <c r="EIJ1" t="s">
        <v>4607</v>
      </c>
      <c r="EIK1" t="s">
        <v>4608</v>
      </c>
      <c r="EIL1" t="s">
        <v>4609</v>
      </c>
      <c r="EIM1" t="s">
        <v>4610</v>
      </c>
      <c r="EIN1" t="s">
        <v>4611</v>
      </c>
      <c r="EIO1" t="s">
        <v>4612</v>
      </c>
      <c r="EIP1" t="s">
        <v>4613</v>
      </c>
      <c r="EIQ1" t="s">
        <v>4614</v>
      </c>
      <c r="EIR1" t="s">
        <v>4615</v>
      </c>
      <c r="EIS1" t="s">
        <v>4616</v>
      </c>
      <c r="EIT1" t="s">
        <v>4617</v>
      </c>
      <c r="EIU1" t="s">
        <v>4618</v>
      </c>
      <c r="EIV1" t="s">
        <v>4619</v>
      </c>
      <c r="EIW1" t="s">
        <v>4620</v>
      </c>
      <c r="EIX1" t="s">
        <v>4621</v>
      </c>
      <c r="EIY1" t="s">
        <v>4622</v>
      </c>
      <c r="EIZ1" t="s">
        <v>4623</v>
      </c>
      <c r="EJA1" t="s">
        <v>4624</v>
      </c>
      <c r="EJB1" t="s">
        <v>4625</v>
      </c>
      <c r="EJC1" t="s">
        <v>4626</v>
      </c>
      <c r="EJD1" t="s">
        <v>4627</v>
      </c>
      <c r="EJE1" t="s">
        <v>4628</v>
      </c>
      <c r="EJF1" t="s">
        <v>4629</v>
      </c>
      <c r="EJG1" t="s">
        <v>4630</v>
      </c>
      <c r="EJH1" t="s">
        <v>4631</v>
      </c>
      <c r="EJI1" t="s">
        <v>4632</v>
      </c>
      <c r="EJJ1" t="s">
        <v>4633</v>
      </c>
      <c r="EJK1" t="s">
        <v>4634</v>
      </c>
      <c r="EJL1" t="s">
        <v>4635</v>
      </c>
      <c r="EJM1" t="s">
        <v>4636</v>
      </c>
      <c r="EJN1" t="s">
        <v>4637</v>
      </c>
      <c r="EJO1" t="s">
        <v>4638</v>
      </c>
      <c r="EJP1" t="s">
        <v>4639</v>
      </c>
      <c r="EJQ1" t="s">
        <v>4640</v>
      </c>
      <c r="EJR1" t="s">
        <v>4641</v>
      </c>
      <c r="EJS1" t="s">
        <v>4642</v>
      </c>
      <c r="EJT1" t="s">
        <v>4643</v>
      </c>
      <c r="EJU1" t="s">
        <v>4644</v>
      </c>
      <c r="EJV1" t="s">
        <v>4645</v>
      </c>
      <c r="EJW1" t="s">
        <v>4646</v>
      </c>
      <c r="EJX1" t="s">
        <v>4647</v>
      </c>
      <c r="EJY1" t="s">
        <v>4648</v>
      </c>
      <c r="EJZ1" t="s">
        <v>4649</v>
      </c>
      <c r="EKA1" t="s">
        <v>4650</v>
      </c>
      <c r="EKB1" t="s">
        <v>4651</v>
      </c>
      <c r="EKC1" t="s">
        <v>4652</v>
      </c>
      <c r="EKD1" t="s">
        <v>4653</v>
      </c>
      <c r="EKE1" t="s">
        <v>4654</v>
      </c>
      <c r="EKF1" t="s">
        <v>4655</v>
      </c>
      <c r="EKG1" t="s">
        <v>4656</v>
      </c>
      <c r="EKH1" t="s">
        <v>4657</v>
      </c>
      <c r="EKI1" t="s">
        <v>4658</v>
      </c>
      <c r="EKJ1" t="s">
        <v>4659</v>
      </c>
      <c r="EKK1" t="s">
        <v>4660</v>
      </c>
      <c r="EKL1" t="s">
        <v>4661</v>
      </c>
      <c r="EKM1" t="s">
        <v>4662</v>
      </c>
      <c r="EKN1" t="s">
        <v>4663</v>
      </c>
      <c r="EKO1" t="s">
        <v>4664</v>
      </c>
      <c r="EKP1" t="s">
        <v>4665</v>
      </c>
      <c r="EKQ1" t="s">
        <v>4666</v>
      </c>
      <c r="EKR1" t="s">
        <v>4667</v>
      </c>
      <c r="EKS1" t="s">
        <v>4668</v>
      </c>
      <c r="EKT1" t="s">
        <v>4669</v>
      </c>
      <c r="EKU1" t="s">
        <v>4670</v>
      </c>
      <c r="EKV1" t="s">
        <v>4671</v>
      </c>
      <c r="EKW1" t="s">
        <v>4672</v>
      </c>
      <c r="EKX1" t="s">
        <v>4673</v>
      </c>
      <c r="EKY1" t="s">
        <v>4674</v>
      </c>
      <c r="EKZ1" t="s">
        <v>4675</v>
      </c>
      <c r="ELA1" t="s">
        <v>4676</v>
      </c>
      <c r="ELB1" t="s">
        <v>4677</v>
      </c>
      <c r="ELC1" t="s">
        <v>4678</v>
      </c>
      <c r="ELD1" t="s">
        <v>4679</v>
      </c>
      <c r="ELE1" t="s">
        <v>4680</v>
      </c>
      <c r="ELF1" t="s">
        <v>4681</v>
      </c>
      <c r="ELG1" t="s">
        <v>4682</v>
      </c>
      <c r="ELH1" t="s">
        <v>4683</v>
      </c>
      <c r="ELI1" t="s">
        <v>4684</v>
      </c>
      <c r="ELJ1" t="s">
        <v>4685</v>
      </c>
      <c r="ELK1" t="s">
        <v>4686</v>
      </c>
      <c r="ELL1" t="s">
        <v>4687</v>
      </c>
      <c r="ELM1" t="s">
        <v>4688</v>
      </c>
      <c r="ELN1" t="s">
        <v>4689</v>
      </c>
      <c r="ELO1" t="s">
        <v>4690</v>
      </c>
      <c r="ELP1" t="s">
        <v>4691</v>
      </c>
      <c r="ELQ1" t="s">
        <v>4692</v>
      </c>
      <c r="ELR1" t="s">
        <v>4693</v>
      </c>
      <c r="ELS1" t="s">
        <v>4694</v>
      </c>
      <c r="ELT1" t="s">
        <v>4695</v>
      </c>
      <c r="ELU1" t="s">
        <v>4696</v>
      </c>
      <c r="ELV1" t="s">
        <v>4697</v>
      </c>
      <c r="ELW1" t="s">
        <v>4698</v>
      </c>
      <c r="ELX1" t="s">
        <v>4699</v>
      </c>
      <c r="ELY1" t="s">
        <v>4700</v>
      </c>
      <c r="ELZ1" t="s">
        <v>4701</v>
      </c>
      <c r="EMA1" t="s">
        <v>4702</v>
      </c>
      <c r="EMB1" t="s">
        <v>4703</v>
      </c>
      <c r="EMC1" t="s">
        <v>4704</v>
      </c>
      <c r="EMD1" t="s">
        <v>4705</v>
      </c>
      <c r="EME1" t="s">
        <v>4706</v>
      </c>
      <c r="EMF1" t="s">
        <v>4707</v>
      </c>
      <c r="EMG1" t="s">
        <v>4708</v>
      </c>
      <c r="EMH1" t="s">
        <v>4709</v>
      </c>
      <c r="EMI1" t="s">
        <v>4710</v>
      </c>
      <c r="EMJ1" t="s">
        <v>4711</v>
      </c>
      <c r="EMK1" t="s">
        <v>4712</v>
      </c>
      <c r="EML1" t="s">
        <v>4713</v>
      </c>
      <c r="EMM1" t="s">
        <v>4714</v>
      </c>
      <c r="EMN1" t="s">
        <v>4715</v>
      </c>
      <c r="EMO1" t="s">
        <v>4716</v>
      </c>
      <c r="EMP1" t="s">
        <v>4717</v>
      </c>
      <c r="EMQ1" t="s">
        <v>4718</v>
      </c>
      <c r="EMR1" t="s">
        <v>4719</v>
      </c>
      <c r="EMS1" t="s">
        <v>4720</v>
      </c>
      <c r="EMT1" t="s">
        <v>4721</v>
      </c>
      <c r="EMU1" t="s">
        <v>4722</v>
      </c>
      <c r="EMV1" t="s">
        <v>4723</v>
      </c>
      <c r="EMW1" t="s">
        <v>4724</v>
      </c>
      <c r="EMX1" t="s">
        <v>4725</v>
      </c>
      <c r="EMY1" t="s">
        <v>4726</v>
      </c>
      <c r="EMZ1" t="s">
        <v>4727</v>
      </c>
      <c r="ENA1" t="s">
        <v>4728</v>
      </c>
      <c r="ENB1" t="s">
        <v>4729</v>
      </c>
      <c r="ENC1" t="s">
        <v>4730</v>
      </c>
      <c r="END1" t="s">
        <v>4731</v>
      </c>
      <c r="ENE1" t="s">
        <v>4732</v>
      </c>
      <c r="ENF1" t="s">
        <v>4733</v>
      </c>
      <c r="ENG1" t="s">
        <v>4734</v>
      </c>
      <c r="ENH1" t="s">
        <v>4735</v>
      </c>
      <c r="ENI1" t="s">
        <v>4736</v>
      </c>
      <c r="ENJ1" t="s">
        <v>4737</v>
      </c>
      <c r="ENK1" t="s">
        <v>4738</v>
      </c>
      <c r="ENL1" t="s">
        <v>4739</v>
      </c>
      <c r="ENM1" t="s">
        <v>4740</v>
      </c>
      <c r="ENN1" t="s">
        <v>4741</v>
      </c>
      <c r="ENO1" t="s">
        <v>4742</v>
      </c>
      <c r="ENP1" t="s">
        <v>4743</v>
      </c>
      <c r="ENQ1" t="s">
        <v>4744</v>
      </c>
      <c r="ENR1" t="s">
        <v>4745</v>
      </c>
      <c r="ENS1" t="s">
        <v>4746</v>
      </c>
      <c r="ENT1" t="s">
        <v>4747</v>
      </c>
      <c r="ENU1" t="s">
        <v>4748</v>
      </c>
      <c r="ENV1" t="s">
        <v>4749</v>
      </c>
      <c r="ENW1" t="s">
        <v>4750</v>
      </c>
      <c r="ENX1" t="s">
        <v>4751</v>
      </c>
      <c r="ENY1" t="s">
        <v>4752</v>
      </c>
      <c r="ENZ1" t="s">
        <v>4753</v>
      </c>
      <c r="EOA1" t="s">
        <v>4754</v>
      </c>
      <c r="EOB1" t="s">
        <v>4755</v>
      </c>
      <c r="EOC1" t="s">
        <v>4756</v>
      </c>
      <c r="EOD1" t="s">
        <v>4757</v>
      </c>
      <c r="EOE1" t="s">
        <v>4758</v>
      </c>
      <c r="EOF1" t="s">
        <v>4759</v>
      </c>
      <c r="EOG1" t="s">
        <v>4760</v>
      </c>
      <c r="EOH1" t="s">
        <v>4761</v>
      </c>
      <c r="EOI1" t="s">
        <v>4762</v>
      </c>
      <c r="EOJ1" t="s">
        <v>4763</v>
      </c>
      <c r="EOK1" t="s">
        <v>4764</v>
      </c>
      <c r="EOL1" t="s">
        <v>4765</v>
      </c>
      <c r="EOM1" t="s">
        <v>4766</v>
      </c>
      <c r="EON1" t="s">
        <v>4767</v>
      </c>
      <c r="EOO1" t="s">
        <v>4768</v>
      </c>
      <c r="EOP1" t="s">
        <v>4769</v>
      </c>
      <c r="EOQ1" t="s">
        <v>4770</v>
      </c>
      <c r="EOR1" t="s">
        <v>4771</v>
      </c>
      <c r="EOS1" t="s">
        <v>4772</v>
      </c>
      <c r="EOT1" t="s">
        <v>4773</v>
      </c>
      <c r="EOU1" t="s">
        <v>4774</v>
      </c>
      <c r="EOV1" t="s">
        <v>4775</v>
      </c>
      <c r="EOW1" t="s">
        <v>4776</v>
      </c>
      <c r="EOX1" t="s">
        <v>4777</v>
      </c>
      <c r="EOY1" t="s">
        <v>4778</v>
      </c>
      <c r="EOZ1" t="s">
        <v>4779</v>
      </c>
      <c r="EPA1" t="s">
        <v>4780</v>
      </c>
      <c r="EPB1" t="s">
        <v>4781</v>
      </c>
      <c r="EPC1" t="s">
        <v>4782</v>
      </c>
      <c r="EPD1" t="s">
        <v>4783</v>
      </c>
      <c r="EPE1" t="s">
        <v>4784</v>
      </c>
      <c r="EPF1" t="s">
        <v>4785</v>
      </c>
      <c r="EPG1" t="s">
        <v>4786</v>
      </c>
      <c r="EPH1" t="s">
        <v>4787</v>
      </c>
      <c r="EPI1" t="s">
        <v>4788</v>
      </c>
      <c r="EPJ1" t="s">
        <v>4789</v>
      </c>
      <c r="EPK1" t="s">
        <v>4790</v>
      </c>
      <c r="EPL1" t="s">
        <v>4791</v>
      </c>
      <c r="EPM1" t="s">
        <v>4792</v>
      </c>
      <c r="EPN1" t="s">
        <v>4793</v>
      </c>
      <c r="EPO1" t="s">
        <v>4794</v>
      </c>
      <c r="EPP1" t="s">
        <v>4795</v>
      </c>
      <c r="EPQ1" t="s">
        <v>4796</v>
      </c>
      <c r="EPR1" t="s">
        <v>4797</v>
      </c>
      <c r="EPS1" t="s">
        <v>4798</v>
      </c>
      <c r="EPT1" t="s">
        <v>4799</v>
      </c>
      <c r="EPU1" t="s">
        <v>4800</v>
      </c>
      <c r="EPV1" t="s">
        <v>4801</v>
      </c>
      <c r="EPW1" t="s">
        <v>4802</v>
      </c>
      <c r="EPX1" t="s">
        <v>4803</v>
      </c>
      <c r="EPY1" t="s">
        <v>4804</v>
      </c>
      <c r="EPZ1" t="s">
        <v>4805</v>
      </c>
      <c r="EQA1" t="s">
        <v>4806</v>
      </c>
      <c r="EQB1" t="s">
        <v>4807</v>
      </c>
      <c r="EQC1" t="s">
        <v>4808</v>
      </c>
      <c r="EQD1" t="s">
        <v>4809</v>
      </c>
      <c r="EQE1" t="s">
        <v>4810</v>
      </c>
      <c r="EQF1" t="s">
        <v>4811</v>
      </c>
      <c r="EQG1" t="s">
        <v>4812</v>
      </c>
      <c r="EQH1" t="s">
        <v>4813</v>
      </c>
      <c r="EQI1" t="s">
        <v>4814</v>
      </c>
      <c r="EQJ1" t="s">
        <v>4815</v>
      </c>
      <c r="EQK1" t="s">
        <v>4816</v>
      </c>
      <c r="EQL1" t="s">
        <v>4817</v>
      </c>
      <c r="EQM1" t="s">
        <v>4818</v>
      </c>
      <c r="EQN1" t="s">
        <v>4819</v>
      </c>
      <c r="EQO1" t="s">
        <v>4820</v>
      </c>
      <c r="EQP1" t="s">
        <v>4821</v>
      </c>
      <c r="EQQ1" t="s">
        <v>4822</v>
      </c>
      <c r="EQR1" t="s">
        <v>4823</v>
      </c>
      <c r="EQS1" t="s">
        <v>4824</v>
      </c>
      <c r="EQT1" t="s">
        <v>4825</v>
      </c>
      <c r="EQU1" t="s">
        <v>4826</v>
      </c>
      <c r="EQV1" t="s">
        <v>4827</v>
      </c>
      <c r="EQW1" t="s">
        <v>4828</v>
      </c>
      <c r="EQX1" t="s">
        <v>4829</v>
      </c>
      <c r="EQY1" t="s">
        <v>4830</v>
      </c>
      <c r="EQZ1" t="s">
        <v>4831</v>
      </c>
      <c r="ERA1" t="s">
        <v>4832</v>
      </c>
      <c r="ERB1" t="s">
        <v>4833</v>
      </c>
      <c r="ERC1" t="s">
        <v>4834</v>
      </c>
      <c r="ERD1" t="s">
        <v>4835</v>
      </c>
      <c r="ERE1" t="s">
        <v>4836</v>
      </c>
      <c r="ERF1" t="s">
        <v>4837</v>
      </c>
      <c r="ERG1" t="s">
        <v>4838</v>
      </c>
      <c r="ERH1" t="s">
        <v>4839</v>
      </c>
      <c r="ERI1" t="s">
        <v>4840</v>
      </c>
      <c r="ERJ1" t="s">
        <v>4841</v>
      </c>
      <c r="ERK1" t="s">
        <v>4842</v>
      </c>
      <c r="ERL1" t="s">
        <v>4843</v>
      </c>
      <c r="ERM1" t="s">
        <v>4844</v>
      </c>
      <c r="ERN1" t="s">
        <v>4845</v>
      </c>
      <c r="ERO1" t="s">
        <v>4846</v>
      </c>
      <c r="ERP1" t="s">
        <v>4847</v>
      </c>
      <c r="ERQ1" t="s">
        <v>4848</v>
      </c>
      <c r="ERR1" t="s">
        <v>4849</v>
      </c>
      <c r="ERS1" t="s">
        <v>4850</v>
      </c>
      <c r="ERT1" t="s">
        <v>4851</v>
      </c>
      <c r="ERU1" t="s">
        <v>4852</v>
      </c>
      <c r="ERV1" t="s">
        <v>4853</v>
      </c>
      <c r="ERW1" t="s">
        <v>4854</v>
      </c>
      <c r="ERX1" t="s">
        <v>4855</v>
      </c>
      <c r="ERY1" t="s">
        <v>4856</v>
      </c>
      <c r="ERZ1" t="s">
        <v>4857</v>
      </c>
      <c r="ESA1" t="s">
        <v>4858</v>
      </c>
      <c r="ESB1" t="s">
        <v>4859</v>
      </c>
      <c r="ESC1" t="s">
        <v>4860</v>
      </c>
      <c r="ESD1" t="s">
        <v>4861</v>
      </c>
      <c r="ESE1" t="s">
        <v>4862</v>
      </c>
      <c r="ESF1" t="s">
        <v>4863</v>
      </c>
      <c r="ESG1" t="s">
        <v>4864</v>
      </c>
      <c r="ESH1" t="s">
        <v>4865</v>
      </c>
      <c r="ESI1" t="s">
        <v>4866</v>
      </c>
      <c r="ESJ1" t="s">
        <v>4867</v>
      </c>
      <c r="ESK1" t="s">
        <v>4868</v>
      </c>
      <c r="ESL1" t="s">
        <v>4869</v>
      </c>
      <c r="ESM1" t="s">
        <v>4870</v>
      </c>
      <c r="ESN1" t="s">
        <v>4871</v>
      </c>
      <c r="ESO1" t="s">
        <v>4872</v>
      </c>
      <c r="ESP1" t="s">
        <v>4873</v>
      </c>
      <c r="ESQ1" t="s">
        <v>4874</v>
      </c>
      <c r="ESR1" t="s">
        <v>4875</v>
      </c>
      <c r="ESS1" t="s">
        <v>4876</v>
      </c>
      <c r="EST1" t="s">
        <v>4877</v>
      </c>
      <c r="ESU1" t="s">
        <v>4878</v>
      </c>
      <c r="ESV1" t="s">
        <v>4879</v>
      </c>
      <c r="ESW1" t="s">
        <v>4880</v>
      </c>
      <c r="ESX1" t="s">
        <v>4881</v>
      </c>
      <c r="ESY1" t="s">
        <v>4882</v>
      </c>
      <c r="ESZ1" t="s">
        <v>4883</v>
      </c>
      <c r="ETA1" t="s">
        <v>4884</v>
      </c>
      <c r="ETB1" t="s">
        <v>4885</v>
      </c>
      <c r="ETC1" t="s">
        <v>4886</v>
      </c>
      <c r="ETD1" t="s">
        <v>4887</v>
      </c>
      <c r="ETE1" t="s">
        <v>4888</v>
      </c>
      <c r="ETF1" t="s">
        <v>4889</v>
      </c>
      <c r="ETG1" t="s">
        <v>4890</v>
      </c>
      <c r="ETH1" t="s">
        <v>4891</v>
      </c>
      <c r="ETI1" t="s">
        <v>4892</v>
      </c>
      <c r="ETJ1" t="s">
        <v>4893</v>
      </c>
      <c r="ETK1" t="s">
        <v>4894</v>
      </c>
      <c r="ETL1" t="s">
        <v>4895</v>
      </c>
      <c r="ETM1" t="s">
        <v>4896</v>
      </c>
      <c r="ETN1" t="s">
        <v>4897</v>
      </c>
      <c r="ETO1" t="s">
        <v>4898</v>
      </c>
      <c r="ETP1" t="s">
        <v>4899</v>
      </c>
      <c r="ETQ1" t="s">
        <v>4900</v>
      </c>
      <c r="ETR1" t="s">
        <v>4901</v>
      </c>
      <c r="ETS1" t="s">
        <v>4902</v>
      </c>
      <c r="ETT1" t="s">
        <v>4903</v>
      </c>
      <c r="ETU1" t="s">
        <v>4904</v>
      </c>
      <c r="ETV1" t="s">
        <v>4905</v>
      </c>
      <c r="ETW1" t="s">
        <v>4906</v>
      </c>
      <c r="ETX1" t="s">
        <v>4907</v>
      </c>
      <c r="ETY1" t="s">
        <v>4908</v>
      </c>
      <c r="ETZ1" t="s">
        <v>4909</v>
      </c>
      <c r="EUA1" t="s">
        <v>4910</v>
      </c>
      <c r="EUB1" t="s">
        <v>4911</v>
      </c>
      <c r="EUC1" t="s">
        <v>4912</v>
      </c>
      <c r="EUD1" t="s">
        <v>4913</v>
      </c>
      <c r="EUE1" t="s">
        <v>4914</v>
      </c>
      <c r="EUF1" t="s">
        <v>4915</v>
      </c>
      <c r="EUG1" t="s">
        <v>4916</v>
      </c>
      <c r="EUH1" t="s">
        <v>4917</v>
      </c>
      <c r="EUI1" t="s">
        <v>4918</v>
      </c>
      <c r="EUJ1" t="s">
        <v>4919</v>
      </c>
      <c r="EUK1" t="s">
        <v>4920</v>
      </c>
      <c r="EUL1" t="s">
        <v>4921</v>
      </c>
      <c r="EUM1" t="s">
        <v>4922</v>
      </c>
      <c r="EUN1" t="s">
        <v>4923</v>
      </c>
      <c r="EUO1" t="s">
        <v>4924</v>
      </c>
      <c r="EUP1" t="s">
        <v>4925</v>
      </c>
      <c r="EUQ1" t="s">
        <v>4926</v>
      </c>
      <c r="EUR1" t="s">
        <v>4927</v>
      </c>
      <c r="EUS1" t="s">
        <v>4928</v>
      </c>
      <c r="EUT1" t="s">
        <v>4929</v>
      </c>
      <c r="EUU1" t="s">
        <v>4930</v>
      </c>
      <c r="EUV1" t="s">
        <v>4931</v>
      </c>
      <c r="EUW1" t="s">
        <v>4932</v>
      </c>
      <c r="EUX1" t="s">
        <v>4933</v>
      </c>
      <c r="EUY1" t="s">
        <v>4934</v>
      </c>
      <c r="EUZ1" t="s">
        <v>4935</v>
      </c>
      <c r="EVA1" t="s">
        <v>4936</v>
      </c>
      <c r="EVB1" t="s">
        <v>4937</v>
      </c>
      <c r="EVC1" t="s">
        <v>4938</v>
      </c>
      <c r="EVD1" t="s">
        <v>4939</v>
      </c>
      <c r="EVE1" t="s">
        <v>4940</v>
      </c>
      <c r="EVF1" t="s">
        <v>4941</v>
      </c>
      <c r="EVG1" t="s">
        <v>4942</v>
      </c>
      <c r="EVH1" t="s">
        <v>4943</v>
      </c>
      <c r="EVI1" t="s">
        <v>4944</v>
      </c>
      <c r="EVJ1" t="s">
        <v>4945</v>
      </c>
      <c r="EVK1" t="s">
        <v>4946</v>
      </c>
      <c r="EVL1" t="s">
        <v>4947</v>
      </c>
      <c r="EVM1" t="s">
        <v>4948</v>
      </c>
      <c r="EVN1" t="s">
        <v>4949</v>
      </c>
      <c r="EVO1" t="s">
        <v>4950</v>
      </c>
      <c r="EVP1" t="s">
        <v>4951</v>
      </c>
      <c r="EVQ1" t="s">
        <v>4952</v>
      </c>
      <c r="EVR1" t="s">
        <v>4953</v>
      </c>
      <c r="EVS1" t="s">
        <v>4954</v>
      </c>
      <c r="EVT1" t="s">
        <v>4955</v>
      </c>
      <c r="EVU1" t="s">
        <v>4956</v>
      </c>
      <c r="EVV1" t="s">
        <v>4957</v>
      </c>
      <c r="EVW1" t="s">
        <v>4958</v>
      </c>
      <c r="EVX1" t="s">
        <v>4959</v>
      </c>
      <c r="EVY1" t="s">
        <v>4960</v>
      </c>
      <c r="EVZ1" t="s">
        <v>4961</v>
      </c>
      <c r="EWA1" t="s">
        <v>4962</v>
      </c>
      <c r="EWB1" t="s">
        <v>4963</v>
      </c>
      <c r="EWC1" t="s">
        <v>4964</v>
      </c>
      <c r="EWD1" t="s">
        <v>4965</v>
      </c>
      <c r="EWE1" t="s">
        <v>4966</v>
      </c>
      <c r="EWF1" t="s">
        <v>4967</v>
      </c>
      <c r="EWG1" t="s">
        <v>4968</v>
      </c>
      <c r="EWH1" t="s">
        <v>4969</v>
      </c>
      <c r="EWI1" t="s">
        <v>4970</v>
      </c>
      <c r="EWJ1" t="s">
        <v>4971</v>
      </c>
      <c r="EWK1" t="s">
        <v>4972</v>
      </c>
      <c r="EWL1" t="s">
        <v>4973</v>
      </c>
      <c r="EWM1" t="s">
        <v>4974</v>
      </c>
      <c r="EWN1" t="s">
        <v>4975</v>
      </c>
      <c r="EWO1" t="s">
        <v>4976</v>
      </c>
      <c r="EWP1" t="s">
        <v>4977</v>
      </c>
      <c r="EWQ1" t="s">
        <v>4978</v>
      </c>
      <c r="EWR1" t="s">
        <v>4979</v>
      </c>
      <c r="EWS1" t="s">
        <v>4980</v>
      </c>
      <c r="EWT1" t="s">
        <v>4981</v>
      </c>
      <c r="EWU1" t="s">
        <v>4982</v>
      </c>
      <c r="EWV1" t="s">
        <v>4983</v>
      </c>
      <c r="EWW1" t="s">
        <v>4984</v>
      </c>
      <c r="EWX1" t="s">
        <v>4985</v>
      </c>
      <c r="EWY1" t="s">
        <v>4986</v>
      </c>
      <c r="EWZ1" t="s">
        <v>4987</v>
      </c>
      <c r="EXA1" t="s">
        <v>4988</v>
      </c>
      <c r="EXB1" t="s">
        <v>4989</v>
      </c>
      <c r="EXC1" t="s">
        <v>4990</v>
      </c>
      <c r="EXD1" t="s">
        <v>4991</v>
      </c>
      <c r="EXE1" t="s">
        <v>4992</v>
      </c>
      <c r="EXF1" t="s">
        <v>4993</v>
      </c>
      <c r="EXG1" t="s">
        <v>4994</v>
      </c>
      <c r="EXH1" t="s">
        <v>4995</v>
      </c>
      <c r="EXI1" t="s">
        <v>4996</v>
      </c>
      <c r="EXJ1" t="s">
        <v>4997</v>
      </c>
      <c r="EXK1" t="s">
        <v>4998</v>
      </c>
      <c r="EXL1" t="s">
        <v>4999</v>
      </c>
      <c r="EXM1" t="s">
        <v>5000</v>
      </c>
      <c r="EXN1" t="s">
        <v>5001</v>
      </c>
      <c r="EXO1" t="s">
        <v>5002</v>
      </c>
      <c r="EXP1" t="s">
        <v>5003</v>
      </c>
      <c r="EXQ1" t="s">
        <v>5004</v>
      </c>
      <c r="EXR1" t="s">
        <v>5005</v>
      </c>
      <c r="EXS1" t="s">
        <v>5006</v>
      </c>
      <c r="EXT1" t="s">
        <v>5007</v>
      </c>
      <c r="EXU1" t="s">
        <v>5008</v>
      </c>
      <c r="EXV1" t="s">
        <v>5009</v>
      </c>
      <c r="EXW1" t="s">
        <v>5010</v>
      </c>
      <c r="EXX1" t="s">
        <v>5011</v>
      </c>
      <c r="EXY1" t="s">
        <v>5012</v>
      </c>
      <c r="EXZ1" t="s">
        <v>5013</v>
      </c>
      <c r="EYA1" t="s">
        <v>5014</v>
      </c>
      <c r="EYB1" t="s">
        <v>5015</v>
      </c>
      <c r="EYC1" t="s">
        <v>5016</v>
      </c>
      <c r="EYD1" t="s">
        <v>5017</v>
      </c>
      <c r="EYE1" t="s">
        <v>5018</v>
      </c>
      <c r="EYF1" t="s">
        <v>5019</v>
      </c>
      <c r="EYG1" t="s">
        <v>5020</v>
      </c>
      <c r="EYH1" t="s">
        <v>5021</v>
      </c>
      <c r="EYI1" t="s">
        <v>5022</v>
      </c>
      <c r="EYJ1" t="s">
        <v>5023</v>
      </c>
      <c r="EYK1" t="s">
        <v>5024</v>
      </c>
      <c r="EYL1" t="s">
        <v>5025</v>
      </c>
      <c r="EYM1" t="s">
        <v>5026</v>
      </c>
      <c r="EYN1" t="s">
        <v>5027</v>
      </c>
      <c r="EYO1" t="s">
        <v>5028</v>
      </c>
      <c r="EYP1" t="s">
        <v>5029</v>
      </c>
      <c r="EYQ1" t="s">
        <v>5030</v>
      </c>
      <c r="EYR1" t="s">
        <v>5031</v>
      </c>
      <c r="EYS1" t="s">
        <v>5032</v>
      </c>
      <c r="EYT1" t="s">
        <v>5033</v>
      </c>
      <c r="EYU1" t="s">
        <v>5034</v>
      </c>
      <c r="EYV1" t="s">
        <v>5035</v>
      </c>
      <c r="EYW1" t="s">
        <v>5036</v>
      </c>
      <c r="EYX1" t="s">
        <v>5037</v>
      </c>
      <c r="EYY1" t="s">
        <v>5038</v>
      </c>
      <c r="EYZ1" t="s">
        <v>5039</v>
      </c>
      <c r="EZA1" t="s">
        <v>5040</v>
      </c>
      <c r="EZB1" t="s">
        <v>5041</v>
      </c>
      <c r="EZC1" t="s">
        <v>5042</v>
      </c>
      <c r="EZD1" t="s">
        <v>5043</v>
      </c>
      <c r="EZE1" t="s">
        <v>5044</v>
      </c>
      <c r="EZF1" t="s">
        <v>5045</v>
      </c>
      <c r="EZG1" t="s">
        <v>5046</v>
      </c>
      <c r="EZH1" t="s">
        <v>5047</v>
      </c>
      <c r="EZI1" t="s">
        <v>5048</v>
      </c>
      <c r="EZJ1" t="s">
        <v>5049</v>
      </c>
      <c r="EZK1" t="s">
        <v>5050</v>
      </c>
      <c r="EZL1" t="s">
        <v>5051</v>
      </c>
      <c r="EZM1" t="s">
        <v>5052</v>
      </c>
      <c r="EZN1" t="s">
        <v>5053</v>
      </c>
      <c r="EZO1" t="s">
        <v>5054</v>
      </c>
      <c r="EZP1" t="s">
        <v>5055</v>
      </c>
      <c r="EZQ1" t="s">
        <v>5056</v>
      </c>
      <c r="EZR1" t="s">
        <v>5057</v>
      </c>
      <c r="EZS1" t="s">
        <v>5058</v>
      </c>
      <c r="EZT1" t="s">
        <v>5059</v>
      </c>
      <c r="EZU1" t="s">
        <v>5060</v>
      </c>
      <c r="EZV1" t="s">
        <v>5061</v>
      </c>
      <c r="EZW1" t="s">
        <v>5062</v>
      </c>
      <c r="EZX1" t="s">
        <v>5063</v>
      </c>
      <c r="EZY1" t="s">
        <v>5064</v>
      </c>
      <c r="EZZ1" t="s">
        <v>5065</v>
      </c>
      <c r="FAA1" t="s">
        <v>5066</v>
      </c>
      <c r="FAB1" t="s">
        <v>5067</v>
      </c>
      <c r="FAC1" t="s">
        <v>5068</v>
      </c>
      <c r="FAD1" t="s">
        <v>5069</v>
      </c>
      <c r="FAE1" t="s">
        <v>5070</v>
      </c>
      <c r="FAF1" t="s">
        <v>5071</v>
      </c>
      <c r="FAG1" t="s">
        <v>5072</v>
      </c>
      <c r="FAH1" t="s">
        <v>5073</v>
      </c>
      <c r="FAI1" t="s">
        <v>5074</v>
      </c>
      <c r="FAJ1" t="s">
        <v>5075</v>
      </c>
      <c r="FAK1" t="s">
        <v>5076</v>
      </c>
      <c r="FAL1" t="s">
        <v>5077</v>
      </c>
      <c r="FAM1" t="s">
        <v>5078</v>
      </c>
      <c r="FAN1" t="s">
        <v>5079</v>
      </c>
      <c r="FAO1" t="s">
        <v>5080</v>
      </c>
      <c r="FAP1" t="s">
        <v>5081</v>
      </c>
      <c r="FAQ1" t="s">
        <v>5082</v>
      </c>
      <c r="FAR1" t="s">
        <v>5083</v>
      </c>
      <c r="FAS1" t="s">
        <v>5084</v>
      </c>
      <c r="FAT1" t="s">
        <v>5085</v>
      </c>
      <c r="FAU1" t="s">
        <v>5086</v>
      </c>
      <c r="FAV1" t="s">
        <v>5087</v>
      </c>
      <c r="FAW1" t="s">
        <v>5088</v>
      </c>
      <c r="FAX1" t="s">
        <v>5089</v>
      </c>
      <c r="FAY1" t="s">
        <v>5090</v>
      </c>
      <c r="FAZ1" t="s">
        <v>5091</v>
      </c>
      <c r="FBA1" t="s">
        <v>5092</v>
      </c>
      <c r="FBB1" t="s">
        <v>5093</v>
      </c>
      <c r="FBC1" t="s">
        <v>5094</v>
      </c>
      <c r="FBD1" t="s">
        <v>5095</v>
      </c>
      <c r="FBE1" t="s">
        <v>5096</v>
      </c>
      <c r="FBF1" t="s">
        <v>5097</v>
      </c>
      <c r="FBG1" t="s">
        <v>5098</v>
      </c>
      <c r="FBH1" t="s">
        <v>5099</v>
      </c>
      <c r="FBI1" t="s">
        <v>5100</v>
      </c>
      <c r="FBJ1" t="s">
        <v>5101</v>
      </c>
      <c r="FBK1" t="s">
        <v>5102</v>
      </c>
      <c r="FBL1" t="s">
        <v>5103</v>
      </c>
      <c r="FBM1" t="s">
        <v>5104</v>
      </c>
      <c r="FBN1" t="s">
        <v>5105</v>
      </c>
      <c r="FBO1" t="s">
        <v>5106</v>
      </c>
      <c r="FBP1" t="s">
        <v>5107</v>
      </c>
      <c r="FBQ1" t="s">
        <v>5108</v>
      </c>
      <c r="FBR1" t="s">
        <v>5109</v>
      </c>
      <c r="FBS1" t="s">
        <v>5110</v>
      </c>
      <c r="FBT1" t="s">
        <v>5111</v>
      </c>
      <c r="FBU1" t="s">
        <v>5112</v>
      </c>
      <c r="FBV1" t="s">
        <v>5113</v>
      </c>
      <c r="FBW1" t="s">
        <v>5114</v>
      </c>
      <c r="FBX1" t="s">
        <v>5115</v>
      </c>
      <c r="FBY1" t="s">
        <v>5116</v>
      </c>
      <c r="FBZ1" t="s">
        <v>5117</v>
      </c>
      <c r="FCA1" t="s">
        <v>5118</v>
      </c>
      <c r="FCB1" t="s">
        <v>5119</v>
      </c>
      <c r="FCC1" t="s">
        <v>5120</v>
      </c>
      <c r="FCD1" t="s">
        <v>5121</v>
      </c>
      <c r="FCE1" t="s">
        <v>5122</v>
      </c>
      <c r="FCF1" t="s">
        <v>5123</v>
      </c>
      <c r="FCG1" t="s">
        <v>5124</v>
      </c>
      <c r="FCH1" t="s">
        <v>5125</v>
      </c>
      <c r="FCI1" t="s">
        <v>5126</v>
      </c>
      <c r="FCJ1" t="s">
        <v>5127</v>
      </c>
      <c r="FCK1" t="s">
        <v>5128</v>
      </c>
      <c r="FCL1" t="s">
        <v>5129</v>
      </c>
      <c r="FCM1" t="s">
        <v>5130</v>
      </c>
      <c r="FCN1" t="s">
        <v>5131</v>
      </c>
      <c r="FCO1" t="s">
        <v>5132</v>
      </c>
      <c r="FCP1" t="s">
        <v>5133</v>
      </c>
      <c r="FCQ1" t="s">
        <v>5134</v>
      </c>
      <c r="FCR1" t="s">
        <v>5135</v>
      </c>
      <c r="FCS1" t="s">
        <v>5136</v>
      </c>
      <c r="FCT1" t="s">
        <v>5137</v>
      </c>
      <c r="FCU1" t="s">
        <v>5138</v>
      </c>
      <c r="FCV1" t="s">
        <v>5139</v>
      </c>
      <c r="FCW1" t="s">
        <v>5140</v>
      </c>
      <c r="FCX1" t="s">
        <v>5141</v>
      </c>
      <c r="FCY1" t="s">
        <v>5142</v>
      </c>
      <c r="FCZ1" t="s">
        <v>5143</v>
      </c>
      <c r="FDA1" t="s">
        <v>5144</v>
      </c>
      <c r="FDB1" t="s">
        <v>5145</v>
      </c>
      <c r="FDC1" t="s">
        <v>5146</v>
      </c>
      <c r="FDD1" t="s">
        <v>5147</v>
      </c>
      <c r="FDE1" t="s">
        <v>5148</v>
      </c>
      <c r="FDF1" t="s">
        <v>5149</v>
      </c>
      <c r="FDG1" t="s">
        <v>5150</v>
      </c>
      <c r="FDH1" t="s">
        <v>5151</v>
      </c>
      <c r="FDI1" t="s">
        <v>5152</v>
      </c>
      <c r="FDJ1" t="s">
        <v>5153</v>
      </c>
      <c r="FDK1" t="s">
        <v>5154</v>
      </c>
      <c r="FDL1" t="s">
        <v>5155</v>
      </c>
      <c r="FDM1" t="s">
        <v>5156</v>
      </c>
      <c r="FDN1" t="s">
        <v>5157</v>
      </c>
      <c r="FDO1" t="s">
        <v>5158</v>
      </c>
      <c r="FDP1" t="s">
        <v>5159</v>
      </c>
      <c r="FDQ1" t="s">
        <v>5160</v>
      </c>
      <c r="FDR1" t="s">
        <v>5161</v>
      </c>
      <c r="FDS1" t="s">
        <v>5162</v>
      </c>
      <c r="FDT1" t="s">
        <v>5163</v>
      </c>
      <c r="FDU1" t="s">
        <v>5164</v>
      </c>
      <c r="FDV1" t="s">
        <v>5165</v>
      </c>
      <c r="FDW1" t="s">
        <v>5166</v>
      </c>
      <c r="FDX1" t="s">
        <v>5167</v>
      </c>
      <c r="FDY1" t="s">
        <v>5168</v>
      </c>
      <c r="FDZ1" t="s">
        <v>5169</v>
      </c>
      <c r="FEA1" t="s">
        <v>5170</v>
      </c>
      <c r="FEB1" t="s">
        <v>5171</v>
      </c>
      <c r="FEC1" t="s">
        <v>5172</v>
      </c>
      <c r="FED1" t="s">
        <v>5173</v>
      </c>
      <c r="FEE1" t="s">
        <v>5174</v>
      </c>
      <c r="FEF1" t="s">
        <v>5175</v>
      </c>
      <c r="FEG1" t="s">
        <v>5176</v>
      </c>
      <c r="FEH1" t="s">
        <v>5177</v>
      </c>
      <c r="FEI1" t="s">
        <v>5178</v>
      </c>
      <c r="FEJ1" t="s">
        <v>5179</v>
      </c>
      <c r="FEK1" t="s">
        <v>5180</v>
      </c>
      <c r="FEL1" t="s">
        <v>5181</v>
      </c>
      <c r="FEM1" t="s">
        <v>5182</v>
      </c>
      <c r="FEN1" t="s">
        <v>5183</v>
      </c>
      <c r="FEO1" t="s">
        <v>5184</v>
      </c>
      <c r="FEP1" t="s">
        <v>5185</v>
      </c>
      <c r="FEQ1" t="s">
        <v>5186</v>
      </c>
      <c r="FER1" t="s">
        <v>5187</v>
      </c>
      <c r="FES1" t="s">
        <v>5188</v>
      </c>
      <c r="FET1" t="s">
        <v>5189</v>
      </c>
      <c r="FEU1" t="s">
        <v>5190</v>
      </c>
      <c r="FEV1" t="s">
        <v>5191</v>
      </c>
      <c r="FEW1" t="s">
        <v>5192</v>
      </c>
      <c r="FEX1" t="s">
        <v>5193</v>
      </c>
      <c r="FEY1" t="s">
        <v>5194</v>
      </c>
      <c r="FEZ1" t="s">
        <v>5195</v>
      </c>
      <c r="FFA1" t="s">
        <v>5196</v>
      </c>
      <c r="FFB1" t="s">
        <v>5197</v>
      </c>
      <c r="FFC1" t="s">
        <v>5198</v>
      </c>
      <c r="FFD1" t="s">
        <v>5199</v>
      </c>
      <c r="FFE1" t="s">
        <v>5200</v>
      </c>
      <c r="FFF1" t="s">
        <v>5201</v>
      </c>
      <c r="FFG1" t="s">
        <v>5202</v>
      </c>
      <c r="FFH1" t="s">
        <v>5203</v>
      </c>
      <c r="FFI1" t="s">
        <v>5204</v>
      </c>
      <c r="FFJ1" t="s">
        <v>5205</v>
      </c>
      <c r="FFK1" t="s">
        <v>5206</v>
      </c>
      <c r="FFL1" t="s">
        <v>5207</v>
      </c>
      <c r="FFM1" t="s">
        <v>5208</v>
      </c>
      <c r="FFN1" t="s">
        <v>5209</v>
      </c>
      <c r="FFO1" t="s">
        <v>5210</v>
      </c>
      <c r="FFP1" t="s">
        <v>5211</v>
      </c>
      <c r="FFQ1" t="s">
        <v>5212</v>
      </c>
      <c r="FFR1" t="s">
        <v>5213</v>
      </c>
      <c r="FFS1" t="s">
        <v>5214</v>
      </c>
      <c r="FFT1" t="s">
        <v>5215</v>
      </c>
      <c r="FFU1" t="s">
        <v>5216</v>
      </c>
      <c r="FFV1" t="s">
        <v>5217</v>
      </c>
      <c r="FFW1" t="s">
        <v>5218</v>
      </c>
      <c r="FFX1" t="s">
        <v>5219</v>
      </c>
      <c r="FFY1" t="s">
        <v>5220</v>
      </c>
      <c r="FFZ1" t="s">
        <v>5221</v>
      </c>
      <c r="FGA1" t="s">
        <v>5222</v>
      </c>
      <c r="FGB1" t="s">
        <v>5223</v>
      </c>
      <c r="FGC1" t="s">
        <v>5224</v>
      </c>
      <c r="FGD1" t="s">
        <v>5225</v>
      </c>
      <c r="FGE1" t="s">
        <v>5226</v>
      </c>
      <c r="FGF1" t="s">
        <v>5227</v>
      </c>
      <c r="FGG1" t="s">
        <v>5228</v>
      </c>
      <c r="FGH1" t="s">
        <v>5229</v>
      </c>
      <c r="FGI1" t="s">
        <v>5230</v>
      </c>
      <c r="FGJ1" t="s">
        <v>5231</v>
      </c>
      <c r="FGK1" t="s">
        <v>5232</v>
      </c>
      <c r="FGL1" t="s">
        <v>5233</v>
      </c>
      <c r="FGM1" t="s">
        <v>5234</v>
      </c>
      <c r="FGN1" t="s">
        <v>5235</v>
      </c>
      <c r="FGO1" t="s">
        <v>5236</v>
      </c>
      <c r="FGP1" t="s">
        <v>5237</v>
      </c>
      <c r="FGQ1" t="s">
        <v>5238</v>
      </c>
      <c r="FGR1" t="s">
        <v>5239</v>
      </c>
      <c r="FGS1" t="s">
        <v>5240</v>
      </c>
      <c r="FGT1" t="s">
        <v>5241</v>
      </c>
      <c r="FGU1" t="s">
        <v>5242</v>
      </c>
      <c r="FGV1" t="s">
        <v>5243</v>
      </c>
      <c r="FGW1" t="s">
        <v>5244</v>
      </c>
      <c r="FGX1" t="s">
        <v>5245</v>
      </c>
      <c r="FGY1" t="s">
        <v>5246</v>
      </c>
      <c r="FGZ1" t="s">
        <v>5247</v>
      </c>
      <c r="FHA1" t="s">
        <v>5248</v>
      </c>
      <c r="FHB1" t="s">
        <v>5249</v>
      </c>
      <c r="FHC1" t="s">
        <v>5250</v>
      </c>
      <c r="FHD1" t="s">
        <v>5251</v>
      </c>
      <c r="FHE1" t="s">
        <v>5252</v>
      </c>
      <c r="FHF1" t="s">
        <v>5253</v>
      </c>
      <c r="FHG1" t="s">
        <v>5254</v>
      </c>
      <c r="FHH1" t="s">
        <v>5255</v>
      </c>
      <c r="FHI1" t="s">
        <v>5256</v>
      </c>
      <c r="FHJ1" t="s">
        <v>5257</v>
      </c>
      <c r="FHK1" t="s">
        <v>5258</v>
      </c>
      <c r="FHL1" t="s">
        <v>5259</v>
      </c>
      <c r="FHM1" t="s">
        <v>5260</v>
      </c>
      <c r="FHN1" t="s">
        <v>5261</v>
      </c>
      <c r="FHO1" t="s">
        <v>5262</v>
      </c>
      <c r="FHP1" t="s">
        <v>5263</v>
      </c>
      <c r="FHQ1" t="s">
        <v>5264</v>
      </c>
      <c r="FHR1" t="s">
        <v>5265</v>
      </c>
      <c r="FHS1" t="s">
        <v>5266</v>
      </c>
      <c r="FHT1" t="s">
        <v>5267</v>
      </c>
      <c r="FHU1" t="s">
        <v>5268</v>
      </c>
      <c r="FHV1" t="s">
        <v>5269</v>
      </c>
      <c r="FHW1" t="s">
        <v>5270</v>
      </c>
      <c r="FHX1" t="s">
        <v>5271</v>
      </c>
      <c r="FHY1" t="s">
        <v>5272</v>
      </c>
      <c r="FHZ1" t="s">
        <v>5273</v>
      </c>
      <c r="FIA1" t="s">
        <v>5274</v>
      </c>
      <c r="FIB1" t="s">
        <v>5275</v>
      </c>
      <c r="FIC1" t="s">
        <v>5276</v>
      </c>
      <c r="FID1" t="s">
        <v>5277</v>
      </c>
      <c r="FIE1" t="s">
        <v>5278</v>
      </c>
      <c r="FIF1" t="s">
        <v>5279</v>
      </c>
      <c r="FIG1" t="s">
        <v>5280</v>
      </c>
      <c r="FIH1" t="s">
        <v>5281</v>
      </c>
      <c r="FII1" t="s">
        <v>5282</v>
      </c>
      <c r="FIJ1" t="s">
        <v>5283</v>
      </c>
      <c r="FIK1" t="s">
        <v>5284</v>
      </c>
      <c r="FIL1" t="s">
        <v>5285</v>
      </c>
      <c r="FIM1" t="s">
        <v>5286</v>
      </c>
      <c r="FIN1" t="s">
        <v>5287</v>
      </c>
      <c r="FIO1" t="s">
        <v>5288</v>
      </c>
      <c r="FIP1" t="s">
        <v>5289</v>
      </c>
      <c r="FIQ1" t="s">
        <v>5290</v>
      </c>
      <c r="FIR1" t="s">
        <v>5291</v>
      </c>
      <c r="FIS1" t="s">
        <v>5292</v>
      </c>
      <c r="FIT1" t="s">
        <v>5293</v>
      </c>
      <c r="FIU1" t="s">
        <v>5294</v>
      </c>
      <c r="FIV1" t="s">
        <v>5295</v>
      </c>
      <c r="FIW1" t="s">
        <v>5296</v>
      </c>
      <c r="FIX1" t="s">
        <v>5297</v>
      </c>
      <c r="FIY1" t="s">
        <v>5298</v>
      </c>
      <c r="FIZ1" t="s">
        <v>5299</v>
      </c>
      <c r="FJA1" t="s">
        <v>5300</v>
      </c>
      <c r="FJB1" t="s">
        <v>5301</v>
      </c>
      <c r="FJC1" t="s">
        <v>5302</v>
      </c>
      <c r="FJD1" t="s">
        <v>5303</v>
      </c>
      <c r="FJE1" t="s">
        <v>5304</v>
      </c>
      <c r="FJF1" t="s">
        <v>5305</v>
      </c>
      <c r="FJG1" t="s">
        <v>5306</v>
      </c>
      <c r="FJH1" t="s">
        <v>5307</v>
      </c>
      <c r="FJI1" t="s">
        <v>5308</v>
      </c>
      <c r="FJJ1" t="s">
        <v>5309</v>
      </c>
      <c r="FJK1" t="s">
        <v>5310</v>
      </c>
      <c r="FJL1" t="s">
        <v>5311</v>
      </c>
      <c r="FJM1" t="s">
        <v>5312</v>
      </c>
      <c r="FJN1" t="s">
        <v>5313</v>
      </c>
      <c r="FJO1" t="s">
        <v>5314</v>
      </c>
      <c r="FJP1" t="s">
        <v>5315</v>
      </c>
      <c r="FJQ1" t="s">
        <v>5316</v>
      </c>
      <c r="FJR1" t="s">
        <v>5317</v>
      </c>
      <c r="FJS1" t="s">
        <v>5318</v>
      </c>
      <c r="FJT1" t="s">
        <v>5319</v>
      </c>
      <c r="FJU1" t="s">
        <v>5320</v>
      </c>
      <c r="FJV1" t="s">
        <v>5321</v>
      </c>
      <c r="FJW1" t="s">
        <v>5322</v>
      </c>
      <c r="FJX1" t="s">
        <v>5323</v>
      </c>
      <c r="FJY1" t="s">
        <v>5324</v>
      </c>
      <c r="FJZ1" t="s">
        <v>5325</v>
      </c>
      <c r="FKA1" t="s">
        <v>5326</v>
      </c>
      <c r="FKB1" t="s">
        <v>5327</v>
      </c>
      <c r="FKC1" t="s">
        <v>5328</v>
      </c>
      <c r="FKD1" t="s">
        <v>5329</v>
      </c>
      <c r="FKE1" t="s">
        <v>5330</v>
      </c>
      <c r="FKF1" t="s">
        <v>5331</v>
      </c>
      <c r="FKG1" t="s">
        <v>5332</v>
      </c>
      <c r="FKH1" t="s">
        <v>5333</v>
      </c>
      <c r="FKI1" t="s">
        <v>5334</v>
      </c>
      <c r="FKJ1" t="s">
        <v>5335</v>
      </c>
      <c r="FKK1" t="s">
        <v>5336</v>
      </c>
      <c r="FKL1" t="s">
        <v>5337</v>
      </c>
      <c r="FKM1" t="s">
        <v>5338</v>
      </c>
      <c r="FKN1" t="s">
        <v>5339</v>
      </c>
      <c r="FKO1" t="s">
        <v>5340</v>
      </c>
      <c r="FKP1" t="s">
        <v>5341</v>
      </c>
      <c r="FKQ1" t="s">
        <v>5342</v>
      </c>
      <c r="FKR1" t="s">
        <v>5343</v>
      </c>
      <c r="FKS1" t="s">
        <v>5344</v>
      </c>
      <c r="FKT1" t="s">
        <v>5345</v>
      </c>
      <c r="FKU1" t="s">
        <v>5346</v>
      </c>
      <c r="FKV1" t="s">
        <v>5347</v>
      </c>
      <c r="FKW1" t="s">
        <v>5348</v>
      </c>
      <c r="FKX1" t="s">
        <v>5349</v>
      </c>
      <c r="FKY1" t="s">
        <v>5350</v>
      </c>
      <c r="FKZ1" t="s">
        <v>5351</v>
      </c>
      <c r="FLA1" t="s">
        <v>5352</v>
      </c>
      <c r="FLB1" t="s">
        <v>5353</v>
      </c>
      <c r="FLC1" t="s">
        <v>5354</v>
      </c>
      <c r="FLD1" t="s">
        <v>5355</v>
      </c>
      <c r="FLE1" t="s">
        <v>5356</v>
      </c>
      <c r="FLF1" t="s">
        <v>5357</v>
      </c>
      <c r="FLG1" t="s">
        <v>5358</v>
      </c>
      <c r="FLH1" t="s">
        <v>5359</v>
      </c>
      <c r="FLI1" t="s">
        <v>5360</v>
      </c>
      <c r="FLJ1" t="s">
        <v>5361</v>
      </c>
      <c r="FLK1" t="s">
        <v>5362</v>
      </c>
      <c r="FLL1" t="s">
        <v>5363</v>
      </c>
      <c r="FLM1" t="s">
        <v>5364</v>
      </c>
      <c r="FLN1" t="s">
        <v>5365</v>
      </c>
      <c r="FLO1" t="s">
        <v>5366</v>
      </c>
      <c r="FLP1" t="s">
        <v>5367</v>
      </c>
      <c r="FLQ1" t="s">
        <v>5368</v>
      </c>
      <c r="FLR1" t="s">
        <v>5369</v>
      </c>
      <c r="FLS1" t="s">
        <v>5370</v>
      </c>
      <c r="FLT1" t="s">
        <v>5371</v>
      </c>
      <c r="FLU1" t="s">
        <v>5372</v>
      </c>
      <c r="FLV1" t="s">
        <v>5373</v>
      </c>
      <c r="FLW1" t="s">
        <v>5374</v>
      </c>
      <c r="FLX1" t="s">
        <v>5375</v>
      </c>
      <c r="FLY1" t="s">
        <v>5376</v>
      </c>
      <c r="FLZ1" t="s">
        <v>5377</v>
      </c>
      <c r="FMA1" t="s">
        <v>5378</v>
      </c>
      <c r="FMB1" t="s">
        <v>5379</v>
      </c>
      <c r="FMC1" t="s">
        <v>5380</v>
      </c>
      <c r="FMD1" t="s">
        <v>5381</v>
      </c>
      <c r="FME1" t="s">
        <v>5382</v>
      </c>
      <c r="FMF1" t="s">
        <v>5383</v>
      </c>
      <c r="FMG1" t="s">
        <v>5384</v>
      </c>
      <c r="FMH1" t="s">
        <v>5385</v>
      </c>
      <c r="FMI1" t="s">
        <v>5386</v>
      </c>
      <c r="FMJ1" t="s">
        <v>5387</v>
      </c>
      <c r="FMK1" t="s">
        <v>5388</v>
      </c>
      <c r="FML1" t="s">
        <v>5389</v>
      </c>
      <c r="FMM1" t="s">
        <v>5390</v>
      </c>
      <c r="FMN1" t="s">
        <v>5391</v>
      </c>
      <c r="FMO1" t="s">
        <v>5392</v>
      </c>
      <c r="FMP1" t="s">
        <v>5393</v>
      </c>
      <c r="FMQ1" t="s">
        <v>5394</v>
      </c>
      <c r="FMR1" t="s">
        <v>5395</v>
      </c>
      <c r="FMS1" t="s">
        <v>5396</v>
      </c>
      <c r="FMT1" t="s">
        <v>5397</v>
      </c>
      <c r="FMU1" t="s">
        <v>5398</v>
      </c>
      <c r="FMV1" t="s">
        <v>5399</v>
      </c>
      <c r="FMW1" t="s">
        <v>5400</v>
      </c>
      <c r="FMX1" t="s">
        <v>5401</v>
      </c>
      <c r="FMY1" t="s">
        <v>5402</v>
      </c>
      <c r="FMZ1" t="s">
        <v>5403</v>
      </c>
      <c r="FNA1" t="s">
        <v>5404</v>
      </c>
      <c r="FNB1" t="s">
        <v>5405</v>
      </c>
      <c r="FNC1" t="s">
        <v>5406</v>
      </c>
      <c r="FND1" t="s">
        <v>5407</v>
      </c>
      <c r="FNE1" t="s">
        <v>5408</v>
      </c>
      <c r="FNF1" t="s">
        <v>5409</v>
      </c>
      <c r="FNG1" t="s">
        <v>5410</v>
      </c>
      <c r="FNH1" t="s">
        <v>5411</v>
      </c>
      <c r="FNI1" t="s">
        <v>5412</v>
      </c>
      <c r="FNJ1" t="s">
        <v>5413</v>
      </c>
      <c r="FNK1" t="s">
        <v>5414</v>
      </c>
      <c r="FNL1" t="s">
        <v>5415</v>
      </c>
      <c r="FNM1" t="s">
        <v>5416</v>
      </c>
      <c r="FNN1" t="s">
        <v>5417</v>
      </c>
      <c r="FNO1" t="s">
        <v>5418</v>
      </c>
      <c r="FNP1" t="s">
        <v>5419</v>
      </c>
      <c r="FNQ1" t="s">
        <v>5420</v>
      </c>
      <c r="FNR1" t="s">
        <v>5421</v>
      </c>
      <c r="FNS1" t="s">
        <v>5422</v>
      </c>
      <c r="FNT1" t="s">
        <v>5423</v>
      </c>
      <c r="FNU1" t="s">
        <v>5424</v>
      </c>
      <c r="FNV1" t="s">
        <v>5425</v>
      </c>
      <c r="FNW1" t="s">
        <v>5426</v>
      </c>
      <c r="FNX1" t="s">
        <v>5427</v>
      </c>
      <c r="FNY1" t="s">
        <v>5428</v>
      </c>
      <c r="FNZ1" t="s">
        <v>5429</v>
      </c>
      <c r="FOA1" t="s">
        <v>5430</v>
      </c>
      <c r="FOB1" t="s">
        <v>5431</v>
      </c>
      <c r="FOC1" t="s">
        <v>5432</v>
      </c>
      <c r="FOD1" t="s">
        <v>5433</v>
      </c>
      <c r="FOE1" t="s">
        <v>5434</v>
      </c>
      <c r="FOF1" t="s">
        <v>5435</v>
      </c>
      <c r="FOG1" t="s">
        <v>5436</v>
      </c>
      <c r="FOH1" t="s">
        <v>5437</v>
      </c>
      <c r="FOI1" t="s">
        <v>5438</v>
      </c>
      <c r="FOJ1" t="s">
        <v>5439</v>
      </c>
      <c r="FOK1" t="s">
        <v>5440</v>
      </c>
      <c r="FOL1" t="s">
        <v>5441</v>
      </c>
      <c r="FOM1" t="s">
        <v>5442</v>
      </c>
      <c r="FON1" t="s">
        <v>5443</v>
      </c>
      <c r="FOO1" t="s">
        <v>5444</v>
      </c>
      <c r="FOP1" t="s">
        <v>5445</v>
      </c>
      <c r="FOQ1" t="s">
        <v>5446</v>
      </c>
      <c r="FOR1" t="s">
        <v>5447</v>
      </c>
      <c r="FOS1" t="s">
        <v>5448</v>
      </c>
      <c r="FOT1" t="s">
        <v>5449</v>
      </c>
      <c r="FOU1" t="s">
        <v>5450</v>
      </c>
      <c r="FOV1" t="s">
        <v>5451</v>
      </c>
      <c r="FOW1" t="s">
        <v>5452</v>
      </c>
      <c r="FOX1" t="s">
        <v>5453</v>
      </c>
      <c r="FOY1" t="s">
        <v>5454</v>
      </c>
      <c r="FOZ1" t="s">
        <v>5455</v>
      </c>
      <c r="FPA1" t="s">
        <v>5456</v>
      </c>
      <c r="FPB1" t="s">
        <v>5457</v>
      </c>
      <c r="FPC1" t="s">
        <v>5458</v>
      </c>
      <c r="FPD1" t="s">
        <v>5459</v>
      </c>
      <c r="FPE1" t="s">
        <v>5460</v>
      </c>
      <c r="FPF1" t="s">
        <v>5461</v>
      </c>
      <c r="FPG1" t="s">
        <v>5462</v>
      </c>
      <c r="FPH1" t="s">
        <v>5463</v>
      </c>
      <c r="FPI1" t="s">
        <v>5464</v>
      </c>
      <c r="FPJ1" t="s">
        <v>5465</v>
      </c>
      <c r="FPK1" t="s">
        <v>5466</v>
      </c>
      <c r="FPL1" t="s">
        <v>5467</v>
      </c>
      <c r="FPM1" t="s">
        <v>5468</v>
      </c>
      <c r="FPN1" t="s">
        <v>5469</v>
      </c>
      <c r="FPO1" t="s">
        <v>5470</v>
      </c>
      <c r="FPP1" t="s">
        <v>5471</v>
      </c>
      <c r="FPQ1" t="s">
        <v>5472</v>
      </c>
      <c r="FPR1" t="s">
        <v>5473</v>
      </c>
      <c r="FPS1" t="s">
        <v>5474</v>
      </c>
      <c r="FPT1" t="s">
        <v>5475</v>
      </c>
      <c r="FPU1" t="s">
        <v>5476</v>
      </c>
      <c r="FPV1" t="s">
        <v>5477</v>
      </c>
      <c r="FPW1" t="s">
        <v>5478</v>
      </c>
      <c r="FPX1" t="s">
        <v>5479</v>
      </c>
      <c r="FPY1" t="s">
        <v>5480</v>
      </c>
      <c r="FPZ1" t="s">
        <v>5481</v>
      </c>
      <c r="FQA1" t="s">
        <v>5482</v>
      </c>
      <c r="FQB1" t="s">
        <v>5483</v>
      </c>
      <c r="FQC1" t="s">
        <v>5484</v>
      </c>
      <c r="FQD1" t="s">
        <v>5485</v>
      </c>
      <c r="FQE1" t="s">
        <v>5486</v>
      </c>
      <c r="FQF1" t="s">
        <v>5487</v>
      </c>
      <c r="FQG1" t="s">
        <v>5488</v>
      </c>
      <c r="FQH1" t="s">
        <v>5489</v>
      </c>
      <c r="FQI1" t="s">
        <v>5490</v>
      </c>
      <c r="FQJ1" t="s">
        <v>5491</v>
      </c>
      <c r="FQK1" t="s">
        <v>5492</v>
      </c>
      <c r="FQL1" t="s">
        <v>5493</v>
      </c>
      <c r="FQM1" t="s">
        <v>5494</v>
      </c>
      <c r="FQN1" t="s">
        <v>5495</v>
      </c>
      <c r="FQO1" t="s">
        <v>5496</v>
      </c>
      <c r="FQP1" t="s">
        <v>5497</v>
      </c>
      <c r="FQQ1" t="s">
        <v>5498</v>
      </c>
      <c r="FQR1" t="s">
        <v>5499</v>
      </c>
      <c r="FQS1" t="s">
        <v>5500</v>
      </c>
      <c r="FQT1" t="s">
        <v>5501</v>
      </c>
      <c r="FQU1" t="s">
        <v>5502</v>
      </c>
      <c r="FQV1" t="s">
        <v>5503</v>
      </c>
      <c r="FQW1" t="s">
        <v>5504</v>
      </c>
      <c r="FQX1" t="s">
        <v>5505</v>
      </c>
      <c r="FQY1" t="s">
        <v>5506</v>
      </c>
      <c r="FQZ1" t="s">
        <v>5507</v>
      </c>
      <c r="FRA1" t="s">
        <v>5508</v>
      </c>
      <c r="FRB1" t="s">
        <v>5509</v>
      </c>
      <c r="FRC1" t="s">
        <v>5510</v>
      </c>
      <c r="FRD1" t="s">
        <v>5511</v>
      </c>
      <c r="FRE1" t="s">
        <v>5512</v>
      </c>
      <c r="FRF1" t="s">
        <v>5513</v>
      </c>
      <c r="FRG1" t="s">
        <v>5514</v>
      </c>
      <c r="FRH1" t="s">
        <v>5515</v>
      </c>
      <c r="FRI1" t="s">
        <v>5516</v>
      </c>
      <c r="FRJ1" t="s">
        <v>5517</v>
      </c>
      <c r="FRK1" t="s">
        <v>5518</v>
      </c>
      <c r="FRL1" t="s">
        <v>5519</v>
      </c>
      <c r="FRM1" t="s">
        <v>5520</v>
      </c>
      <c r="FRN1" t="s">
        <v>5521</v>
      </c>
      <c r="FRO1" t="s">
        <v>5522</v>
      </c>
      <c r="FRP1" t="s">
        <v>5523</v>
      </c>
      <c r="FRQ1" t="s">
        <v>5524</v>
      </c>
      <c r="FRR1" t="s">
        <v>5525</v>
      </c>
      <c r="FRS1" t="s">
        <v>5526</v>
      </c>
      <c r="FRT1" t="s">
        <v>5527</v>
      </c>
      <c r="FRU1" t="s">
        <v>5528</v>
      </c>
      <c r="FRV1" t="s">
        <v>5529</v>
      </c>
      <c r="FRW1" t="s">
        <v>5530</v>
      </c>
      <c r="FRX1" t="s">
        <v>5531</v>
      </c>
      <c r="FRY1" t="s">
        <v>5532</v>
      </c>
      <c r="FRZ1" t="s">
        <v>5533</v>
      </c>
      <c r="FSA1" t="s">
        <v>5534</v>
      </c>
      <c r="FSB1" t="s">
        <v>5535</v>
      </c>
      <c r="FSC1" t="s">
        <v>5536</v>
      </c>
      <c r="FSD1" t="s">
        <v>5537</v>
      </c>
      <c r="FSE1" t="s">
        <v>5538</v>
      </c>
      <c r="FSF1" t="s">
        <v>5539</v>
      </c>
      <c r="FSG1" t="s">
        <v>5540</v>
      </c>
      <c r="FSH1" t="s">
        <v>5541</v>
      </c>
      <c r="FSI1" t="s">
        <v>5542</v>
      </c>
      <c r="FSJ1" t="s">
        <v>5543</v>
      </c>
      <c r="FSK1" t="s">
        <v>5544</v>
      </c>
      <c r="FSL1" t="s">
        <v>5545</v>
      </c>
      <c r="FSM1" t="s">
        <v>5546</v>
      </c>
      <c r="FSN1" t="s">
        <v>5547</v>
      </c>
      <c r="FSO1" t="s">
        <v>5548</v>
      </c>
      <c r="FSP1" t="s">
        <v>5549</v>
      </c>
      <c r="FSQ1" t="s">
        <v>5550</v>
      </c>
      <c r="FSR1" t="s">
        <v>5551</v>
      </c>
      <c r="FSS1" t="s">
        <v>5552</v>
      </c>
      <c r="FST1" t="s">
        <v>5553</v>
      </c>
      <c r="FSU1" t="s">
        <v>5554</v>
      </c>
      <c r="FSV1" t="s">
        <v>5555</v>
      </c>
      <c r="FSW1" t="s">
        <v>5556</v>
      </c>
      <c r="FSX1" t="s">
        <v>5557</v>
      </c>
      <c r="FSY1" t="s">
        <v>5558</v>
      </c>
      <c r="FSZ1" t="s">
        <v>5559</v>
      </c>
      <c r="FTA1" t="s">
        <v>5560</v>
      </c>
      <c r="FTB1" t="s">
        <v>5561</v>
      </c>
      <c r="FTC1" t="s">
        <v>5562</v>
      </c>
      <c r="FTD1" t="s">
        <v>5563</v>
      </c>
      <c r="FTE1" t="s">
        <v>5564</v>
      </c>
      <c r="FTF1" t="s">
        <v>5565</v>
      </c>
      <c r="FTG1" t="s">
        <v>5566</v>
      </c>
      <c r="FTH1" t="s">
        <v>5567</v>
      </c>
      <c r="FTI1" t="s">
        <v>5568</v>
      </c>
      <c r="FTJ1" t="s">
        <v>5569</v>
      </c>
      <c r="FTK1" t="s">
        <v>5570</v>
      </c>
      <c r="FTL1" t="s">
        <v>5571</v>
      </c>
      <c r="FTM1" t="s">
        <v>5572</v>
      </c>
      <c r="FTN1" t="s">
        <v>5573</v>
      </c>
      <c r="FTO1" t="s">
        <v>5574</v>
      </c>
      <c r="FTP1" t="s">
        <v>5575</v>
      </c>
      <c r="FTQ1" t="s">
        <v>5576</v>
      </c>
      <c r="FTR1" t="s">
        <v>5577</v>
      </c>
      <c r="FTS1" t="s">
        <v>5578</v>
      </c>
      <c r="FTT1" t="s">
        <v>5579</v>
      </c>
      <c r="FTU1" t="s">
        <v>5580</v>
      </c>
      <c r="FTV1" t="s">
        <v>5581</v>
      </c>
      <c r="FTW1" t="s">
        <v>5582</v>
      </c>
      <c r="FTX1" t="s">
        <v>5583</v>
      </c>
      <c r="FTY1" t="s">
        <v>5584</v>
      </c>
      <c r="FTZ1" t="s">
        <v>5585</v>
      </c>
      <c r="FUA1" t="s">
        <v>5586</v>
      </c>
      <c r="FUB1" t="s">
        <v>5587</v>
      </c>
      <c r="FUC1" t="s">
        <v>5588</v>
      </c>
      <c r="FUD1" t="s">
        <v>5589</v>
      </c>
      <c r="FUE1" t="s">
        <v>5590</v>
      </c>
      <c r="FUF1" t="s">
        <v>5591</v>
      </c>
      <c r="FUG1" t="s">
        <v>5592</v>
      </c>
      <c r="FUH1" t="s">
        <v>5593</v>
      </c>
      <c r="FUI1" t="s">
        <v>5594</v>
      </c>
      <c r="FUJ1" t="s">
        <v>5595</v>
      </c>
      <c r="FUK1" t="s">
        <v>5596</v>
      </c>
      <c r="FUL1" t="s">
        <v>5597</v>
      </c>
      <c r="FUM1" t="s">
        <v>5598</v>
      </c>
      <c r="FUN1" t="s">
        <v>5599</v>
      </c>
      <c r="FUO1" t="s">
        <v>5600</v>
      </c>
      <c r="FUP1" t="s">
        <v>5601</v>
      </c>
      <c r="FUQ1" t="s">
        <v>5602</v>
      </c>
      <c r="FUR1" t="s">
        <v>5603</v>
      </c>
      <c r="FUS1" t="s">
        <v>5604</v>
      </c>
      <c r="FUT1" t="s">
        <v>5605</v>
      </c>
      <c r="FUU1" t="s">
        <v>5606</v>
      </c>
      <c r="FUV1" t="s">
        <v>5607</v>
      </c>
      <c r="FUW1" t="s">
        <v>5608</v>
      </c>
      <c r="FUX1" t="s">
        <v>5609</v>
      </c>
      <c r="FUY1" t="s">
        <v>5610</v>
      </c>
      <c r="FUZ1" t="s">
        <v>5611</v>
      </c>
      <c r="FVA1" t="s">
        <v>5612</v>
      </c>
      <c r="FVB1" t="s">
        <v>5613</v>
      </c>
      <c r="FVC1" t="s">
        <v>5614</v>
      </c>
      <c r="FVD1" t="s">
        <v>5615</v>
      </c>
      <c r="FVE1" t="s">
        <v>5616</v>
      </c>
      <c r="FVF1" t="s">
        <v>5617</v>
      </c>
      <c r="FVG1" t="s">
        <v>5618</v>
      </c>
      <c r="FVH1" t="s">
        <v>5619</v>
      </c>
      <c r="FVI1" t="s">
        <v>5620</v>
      </c>
      <c r="FVJ1" t="s">
        <v>5621</v>
      </c>
      <c r="FVK1" t="s">
        <v>5622</v>
      </c>
      <c r="FVL1" t="s">
        <v>5623</v>
      </c>
      <c r="FVM1" t="s">
        <v>5624</v>
      </c>
      <c r="FVN1" t="s">
        <v>5625</v>
      </c>
      <c r="FVO1" t="s">
        <v>5626</v>
      </c>
      <c r="FVP1" t="s">
        <v>5627</v>
      </c>
      <c r="FVQ1" t="s">
        <v>5628</v>
      </c>
      <c r="FVR1" t="s">
        <v>5629</v>
      </c>
      <c r="FVS1" t="s">
        <v>5630</v>
      </c>
      <c r="FVT1" t="s">
        <v>5631</v>
      </c>
      <c r="FVU1" t="s">
        <v>5632</v>
      </c>
      <c r="FVV1" t="s">
        <v>5633</v>
      </c>
      <c r="FVW1" t="s">
        <v>5634</v>
      </c>
      <c r="FVX1" t="s">
        <v>5635</v>
      </c>
      <c r="FVY1" t="s">
        <v>5636</v>
      </c>
      <c r="FVZ1" t="s">
        <v>5637</v>
      </c>
      <c r="FWA1" t="s">
        <v>5638</v>
      </c>
      <c r="FWB1" t="s">
        <v>5639</v>
      </c>
      <c r="FWC1" t="s">
        <v>5640</v>
      </c>
      <c r="FWD1" t="s">
        <v>5641</v>
      </c>
      <c r="FWE1" t="s">
        <v>5642</v>
      </c>
      <c r="FWF1" t="s">
        <v>5643</v>
      </c>
      <c r="FWG1" t="s">
        <v>5644</v>
      </c>
      <c r="FWH1" t="s">
        <v>5645</v>
      </c>
      <c r="FWI1" t="s">
        <v>5646</v>
      </c>
      <c r="FWJ1" t="s">
        <v>5647</v>
      </c>
      <c r="FWK1" t="s">
        <v>5648</v>
      </c>
      <c r="FWL1" t="s">
        <v>5649</v>
      </c>
      <c r="FWM1" t="s">
        <v>5650</v>
      </c>
      <c r="FWN1" t="s">
        <v>5651</v>
      </c>
      <c r="FWO1" t="s">
        <v>5652</v>
      </c>
      <c r="FWP1" t="s">
        <v>5653</v>
      </c>
      <c r="FWQ1" t="s">
        <v>5654</v>
      </c>
      <c r="FWR1" t="s">
        <v>5655</v>
      </c>
      <c r="FWS1" t="s">
        <v>5656</v>
      </c>
      <c r="FWT1" t="s">
        <v>5657</v>
      </c>
      <c r="FWU1" t="s">
        <v>5658</v>
      </c>
      <c r="FWV1" t="s">
        <v>5659</v>
      </c>
      <c r="FWW1" t="s">
        <v>5660</v>
      </c>
      <c r="FWX1" t="s">
        <v>5661</v>
      </c>
      <c r="FWY1" t="s">
        <v>5662</v>
      </c>
      <c r="FWZ1" t="s">
        <v>5663</v>
      </c>
      <c r="FXA1" t="s">
        <v>5664</v>
      </c>
      <c r="FXB1" t="s">
        <v>5665</v>
      </c>
      <c r="FXC1" t="s">
        <v>5666</v>
      </c>
      <c r="FXD1" t="s">
        <v>5667</v>
      </c>
      <c r="FXE1" t="s">
        <v>5668</v>
      </c>
      <c r="FXF1" t="s">
        <v>5669</v>
      </c>
      <c r="FXG1" t="s">
        <v>5670</v>
      </c>
      <c r="FXH1" t="s">
        <v>5671</v>
      </c>
      <c r="FXI1" t="s">
        <v>5672</v>
      </c>
      <c r="FXJ1" t="s">
        <v>5673</v>
      </c>
      <c r="FXK1" t="s">
        <v>5674</v>
      </c>
      <c r="FXL1" t="s">
        <v>5675</v>
      </c>
      <c r="FXM1" t="s">
        <v>5676</v>
      </c>
      <c r="FXN1" t="s">
        <v>5677</v>
      </c>
      <c r="FXO1" t="s">
        <v>5678</v>
      </c>
      <c r="FXP1" t="s">
        <v>5679</v>
      </c>
      <c r="FXQ1" t="s">
        <v>5680</v>
      </c>
      <c r="FXR1" t="s">
        <v>5681</v>
      </c>
      <c r="FXS1" t="s">
        <v>5682</v>
      </c>
      <c r="FXT1" t="s">
        <v>5683</v>
      </c>
      <c r="FXU1" t="s">
        <v>5684</v>
      </c>
      <c r="FXV1" t="s">
        <v>5685</v>
      </c>
      <c r="FXW1" t="s">
        <v>5686</v>
      </c>
      <c r="FXX1" t="s">
        <v>5687</v>
      </c>
      <c r="FXY1" t="s">
        <v>5688</v>
      </c>
      <c r="FXZ1" t="s">
        <v>5689</v>
      </c>
      <c r="FYA1" t="s">
        <v>5690</v>
      </c>
      <c r="FYB1" t="s">
        <v>5691</v>
      </c>
      <c r="FYC1" t="s">
        <v>5692</v>
      </c>
      <c r="FYD1" t="s">
        <v>5693</v>
      </c>
      <c r="FYE1" t="s">
        <v>5694</v>
      </c>
      <c r="FYF1" t="s">
        <v>5695</v>
      </c>
      <c r="FYG1" t="s">
        <v>5696</v>
      </c>
      <c r="FYH1" t="s">
        <v>5697</v>
      </c>
      <c r="FYI1" t="s">
        <v>5698</v>
      </c>
      <c r="FYJ1" t="s">
        <v>5699</v>
      </c>
      <c r="FYK1" t="s">
        <v>5700</v>
      </c>
      <c r="FYL1" t="s">
        <v>5701</v>
      </c>
      <c r="FYM1" t="s">
        <v>5702</v>
      </c>
      <c r="FYN1" t="s">
        <v>5703</v>
      </c>
      <c r="FYO1" t="s">
        <v>5704</v>
      </c>
      <c r="FYP1" t="s">
        <v>5705</v>
      </c>
      <c r="FYQ1" t="s">
        <v>5706</v>
      </c>
      <c r="FYR1" t="s">
        <v>5707</v>
      </c>
      <c r="FYS1" t="s">
        <v>5708</v>
      </c>
      <c r="FYT1" t="s">
        <v>5709</v>
      </c>
      <c r="FYU1" t="s">
        <v>5710</v>
      </c>
      <c r="FYV1" t="s">
        <v>5711</v>
      </c>
      <c r="FYW1" t="s">
        <v>5712</v>
      </c>
      <c r="FYX1" t="s">
        <v>5713</v>
      </c>
      <c r="FYY1" t="s">
        <v>5714</v>
      </c>
      <c r="FYZ1" t="s">
        <v>5715</v>
      </c>
      <c r="FZA1" t="s">
        <v>5716</v>
      </c>
      <c r="FZB1" t="s">
        <v>5717</v>
      </c>
      <c r="FZC1" t="s">
        <v>5718</v>
      </c>
      <c r="FZD1" t="s">
        <v>5719</v>
      </c>
      <c r="FZE1" t="s">
        <v>5720</v>
      </c>
      <c r="FZF1" t="s">
        <v>5721</v>
      </c>
      <c r="FZG1" t="s">
        <v>5722</v>
      </c>
      <c r="FZH1" t="s">
        <v>5723</v>
      </c>
      <c r="FZI1" t="s">
        <v>5724</v>
      </c>
      <c r="FZJ1" t="s">
        <v>5725</v>
      </c>
      <c r="FZK1" t="s">
        <v>5726</v>
      </c>
      <c r="FZL1" t="s">
        <v>5727</v>
      </c>
      <c r="FZM1" t="s">
        <v>5728</v>
      </c>
      <c r="FZN1" t="s">
        <v>5729</v>
      </c>
      <c r="FZO1" t="s">
        <v>5730</v>
      </c>
      <c r="FZP1" t="s">
        <v>5731</v>
      </c>
      <c r="FZQ1" t="s">
        <v>5732</v>
      </c>
      <c r="FZR1" t="s">
        <v>5733</v>
      </c>
      <c r="FZS1" t="s">
        <v>5734</v>
      </c>
      <c r="FZT1" t="s">
        <v>5735</v>
      </c>
      <c r="FZU1" t="s">
        <v>5736</v>
      </c>
      <c r="FZV1" t="s">
        <v>5737</v>
      </c>
      <c r="FZW1" t="s">
        <v>5738</v>
      </c>
      <c r="FZX1" t="s">
        <v>5739</v>
      </c>
      <c r="FZY1" t="s">
        <v>5740</v>
      </c>
      <c r="FZZ1" t="s">
        <v>5741</v>
      </c>
      <c r="GAA1" t="s">
        <v>5742</v>
      </c>
      <c r="GAB1" t="s">
        <v>5743</v>
      </c>
      <c r="GAC1" t="s">
        <v>5744</v>
      </c>
      <c r="GAD1" t="s">
        <v>5745</v>
      </c>
      <c r="GAE1" t="s">
        <v>5746</v>
      </c>
      <c r="GAF1" t="s">
        <v>5747</v>
      </c>
      <c r="GAG1" t="s">
        <v>5748</v>
      </c>
      <c r="GAH1" t="s">
        <v>5749</v>
      </c>
      <c r="GAI1" t="s">
        <v>5750</v>
      </c>
      <c r="GAJ1" t="s">
        <v>5751</v>
      </c>
      <c r="GAK1" t="s">
        <v>5752</v>
      </c>
      <c r="GAL1" t="s">
        <v>5753</v>
      </c>
      <c r="GAM1" t="s">
        <v>5754</v>
      </c>
      <c r="GAN1" t="s">
        <v>5755</v>
      </c>
      <c r="GAO1" t="s">
        <v>5756</v>
      </c>
      <c r="GAP1" t="s">
        <v>5757</v>
      </c>
      <c r="GAQ1" t="s">
        <v>5758</v>
      </c>
      <c r="GAR1" t="s">
        <v>5759</v>
      </c>
      <c r="GAS1" t="s">
        <v>5760</v>
      </c>
      <c r="GAT1" t="s">
        <v>5761</v>
      </c>
      <c r="GAU1" t="s">
        <v>5762</v>
      </c>
      <c r="GAV1" t="s">
        <v>5763</v>
      </c>
      <c r="GAW1" t="s">
        <v>5764</v>
      </c>
      <c r="GAX1" t="s">
        <v>5765</v>
      </c>
      <c r="GAY1" t="s">
        <v>5766</v>
      </c>
      <c r="GAZ1" t="s">
        <v>5767</v>
      </c>
      <c r="GBA1" t="s">
        <v>5768</v>
      </c>
      <c r="GBB1" t="s">
        <v>5769</v>
      </c>
      <c r="GBC1" t="s">
        <v>5770</v>
      </c>
      <c r="GBD1" t="s">
        <v>5771</v>
      </c>
      <c r="GBE1" t="s">
        <v>5772</v>
      </c>
      <c r="GBF1" t="s">
        <v>5773</v>
      </c>
      <c r="GBG1" t="s">
        <v>5774</v>
      </c>
      <c r="GBH1" t="s">
        <v>5775</v>
      </c>
      <c r="GBI1" t="s">
        <v>5776</v>
      </c>
      <c r="GBJ1" t="s">
        <v>5777</v>
      </c>
      <c r="GBK1" t="s">
        <v>5778</v>
      </c>
      <c r="GBL1" t="s">
        <v>5779</v>
      </c>
      <c r="GBM1" t="s">
        <v>5780</v>
      </c>
      <c r="GBN1" t="s">
        <v>5781</v>
      </c>
      <c r="GBO1" t="s">
        <v>5782</v>
      </c>
      <c r="GBP1" t="s">
        <v>5783</v>
      </c>
      <c r="GBQ1" t="s">
        <v>5784</v>
      </c>
      <c r="GBR1" t="s">
        <v>5785</v>
      </c>
      <c r="GBS1" t="s">
        <v>5786</v>
      </c>
      <c r="GBT1" t="s">
        <v>5787</v>
      </c>
      <c r="GBU1" t="s">
        <v>5788</v>
      </c>
      <c r="GBV1" t="s">
        <v>5789</v>
      </c>
      <c r="GBW1" t="s">
        <v>5790</v>
      </c>
      <c r="GBX1" t="s">
        <v>5791</v>
      </c>
      <c r="GBY1" t="s">
        <v>5792</v>
      </c>
      <c r="GBZ1" t="s">
        <v>5793</v>
      </c>
      <c r="GCA1" t="s">
        <v>5794</v>
      </c>
      <c r="GCB1" t="s">
        <v>5795</v>
      </c>
      <c r="GCC1" t="s">
        <v>5796</v>
      </c>
      <c r="GCD1" t="s">
        <v>5797</v>
      </c>
      <c r="GCE1" t="s">
        <v>5798</v>
      </c>
      <c r="GCF1" t="s">
        <v>5799</v>
      </c>
      <c r="GCG1" t="s">
        <v>5800</v>
      </c>
      <c r="GCH1" t="s">
        <v>5801</v>
      </c>
      <c r="GCI1" t="s">
        <v>5802</v>
      </c>
      <c r="GCJ1" t="s">
        <v>5803</v>
      </c>
      <c r="GCK1" t="s">
        <v>5804</v>
      </c>
      <c r="GCL1" t="s">
        <v>5805</v>
      </c>
      <c r="GCM1" t="s">
        <v>5806</v>
      </c>
      <c r="GCN1" t="s">
        <v>5807</v>
      </c>
      <c r="GCO1" t="s">
        <v>5808</v>
      </c>
      <c r="GCP1" t="s">
        <v>5809</v>
      </c>
      <c r="GCQ1" t="s">
        <v>5810</v>
      </c>
      <c r="GCR1" t="s">
        <v>5811</v>
      </c>
      <c r="GCS1" t="s">
        <v>5812</v>
      </c>
      <c r="GCT1" t="s">
        <v>5813</v>
      </c>
      <c r="GCU1" t="s">
        <v>5814</v>
      </c>
      <c r="GCV1" t="s">
        <v>5815</v>
      </c>
      <c r="GCW1" t="s">
        <v>5816</v>
      </c>
      <c r="GCX1" t="s">
        <v>5817</v>
      </c>
      <c r="GCY1" t="s">
        <v>5818</v>
      </c>
      <c r="GCZ1" t="s">
        <v>5819</v>
      </c>
      <c r="GDA1" t="s">
        <v>5820</v>
      </c>
      <c r="GDB1" t="s">
        <v>5821</v>
      </c>
      <c r="GDC1" t="s">
        <v>5822</v>
      </c>
      <c r="GDD1" t="s">
        <v>5823</v>
      </c>
      <c r="GDE1" t="s">
        <v>5824</v>
      </c>
      <c r="GDF1" t="s">
        <v>5825</v>
      </c>
      <c r="GDG1" t="s">
        <v>5826</v>
      </c>
      <c r="GDH1" t="s">
        <v>5827</v>
      </c>
      <c r="GDI1" t="s">
        <v>5828</v>
      </c>
      <c r="GDJ1" t="s">
        <v>5829</v>
      </c>
      <c r="GDK1" t="s">
        <v>5830</v>
      </c>
      <c r="GDL1" t="s">
        <v>5831</v>
      </c>
      <c r="GDM1" t="s">
        <v>5832</v>
      </c>
      <c r="GDN1" t="s">
        <v>5833</v>
      </c>
      <c r="GDO1" t="s">
        <v>5834</v>
      </c>
      <c r="GDP1" t="s">
        <v>5835</v>
      </c>
      <c r="GDQ1" t="s">
        <v>5836</v>
      </c>
      <c r="GDR1" t="s">
        <v>5837</v>
      </c>
      <c r="GDS1" t="s">
        <v>5838</v>
      </c>
      <c r="GDT1" t="s">
        <v>5839</v>
      </c>
      <c r="GDU1" t="s">
        <v>5840</v>
      </c>
      <c r="GDV1" t="s">
        <v>5841</v>
      </c>
      <c r="GDW1" t="s">
        <v>5842</v>
      </c>
      <c r="GDX1" t="s">
        <v>5843</v>
      </c>
      <c r="GDY1" t="s">
        <v>5844</v>
      </c>
      <c r="GDZ1" t="s">
        <v>5845</v>
      </c>
      <c r="GEA1" t="s">
        <v>5846</v>
      </c>
      <c r="GEB1" t="s">
        <v>5847</v>
      </c>
      <c r="GEC1" t="s">
        <v>5848</v>
      </c>
      <c r="GED1" t="s">
        <v>5849</v>
      </c>
      <c r="GEE1" t="s">
        <v>5850</v>
      </c>
      <c r="GEF1" t="s">
        <v>5851</v>
      </c>
      <c r="GEG1" t="s">
        <v>5852</v>
      </c>
      <c r="GEH1" t="s">
        <v>5853</v>
      </c>
      <c r="GEI1" t="s">
        <v>5854</v>
      </c>
      <c r="GEJ1" t="s">
        <v>5855</v>
      </c>
      <c r="GEK1" t="s">
        <v>5856</v>
      </c>
      <c r="GEL1" t="s">
        <v>5857</v>
      </c>
      <c r="GEM1" t="s">
        <v>5858</v>
      </c>
      <c r="GEN1" t="s">
        <v>5859</v>
      </c>
      <c r="GEO1" t="s">
        <v>5860</v>
      </c>
      <c r="GEP1" t="s">
        <v>5861</v>
      </c>
      <c r="GEQ1" t="s">
        <v>5862</v>
      </c>
      <c r="GER1" t="s">
        <v>5863</v>
      </c>
      <c r="GES1" t="s">
        <v>5864</v>
      </c>
      <c r="GET1" t="s">
        <v>5865</v>
      </c>
      <c r="GEU1" t="s">
        <v>5866</v>
      </c>
      <c r="GEV1" t="s">
        <v>5867</v>
      </c>
      <c r="GEW1" t="s">
        <v>5868</v>
      </c>
      <c r="GEX1" t="s">
        <v>5869</v>
      </c>
      <c r="GEY1" t="s">
        <v>5870</v>
      </c>
      <c r="GEZ1" t="s">
        <v>5871</v>
      </c>
      <c r="GFA1" t="s">
        <v>5872</v>
      </c>
      <c r="GFB1" t="s">
        <v>5873</v>
      </c>
      <c r="GFC1" t="s">
        <v>5874</v>
      </c>
      <c r="GFD1" t="s">
        <v>5875</v>
      </c>
      <c r="GFE1" t="s">
        <v>5876</v>
      </c>
      <c r="GFF1" t="s">
        <v>5877</v>
      </c>
      <c r="GFG1" t="s">
        <v>5878</v>
      </c>
      <c r="GFH1" t="s">
        <v>5879</v>
      </c>
      <c r="GFI1" t="s">
        <v>5880</v>
      </c>
      <c r="GFJ1" t="s">
        <v>5881</v>
      </c>
      <c r="GFK1" t="s">
        <v>5882</v>
      </c>
      <c r="GFL1" t="s">
        <v>5883</v>
      </c>
      <c r="GFM1" t="s">
        <v>5884</v>
      </c>
      <c r="GFN1" t="s">
        <v>5885</v>
      </c>
      <c r="GFO1" t="s">
        <v>5886</v>
      </c>
      <c r="GFP1" t="s">
        <v>5887</v>
      </c>
      <c r="GFQ1" t="s">
        <v>5888</v>
      </c>
      <c r="GFR1" t="s">
        <v>5889</v>
      </c>
      <c r="GFS1" t="s">
        <v>5890</v>
      </c>
      <c r="GFT1" t="s">
        <v>5891</v>
      </c>
      <c r="GFU1" t="s">
        <v>5892</v>
      </c>
      <c r="GFV1" t="s">
        <v>5893</v>
      </c>
      <c r="GFW1" t="s">
        <v>5894</v>
      </c>
      <c r="GFX1" t="s">
        <v>5895</v>
      </c>
      <c r="GFY1" t="s">
        <v>5896</v>
      </c>
      <c r="GFZ1" t="s">
        <v>5897</v>
      </c>
      <c r="GGA1" t="s">
        <v>5898</v>
      </c>
      <c r="GGB1" t="s">
        <v>5899</v>
      </c>
      <c r="GGC1" t="s">
        <v>5900</v>
      </c>
      <c r="GGD1" t="s">
        <v>5901</v>
      </c>
      <c r="GGE1" t="s">
        <v>5902</v>
      </c>
      <c r="GGF1" t="s">
        <v>5903</v>
      </c>
      <c r="GGG1" t="s">
        <v>5904</v>
      </c>
      <c r="GGH1" t="s">
        <v>5905</v>
      </c>
      <c r="GGI1" t="s">
        <v>5906</v>
      </c>
      <c r="GGJ1" t="s">
        <v>5907</v>
      </c>
      <c r="GGK1" t="s">
        <v>5908</v>
      </c>
      <c r="GGL1" t="s">
        <v>5909</v>
      </c>
      <c r="GGM1" t="s">
        <v>5910</v>
      </c>
      <c r="GGN1" t="s">
        <v>5911</v>
      </c>
      <c r="GGO1" t="s">
        <v>5912</v>
      </c>
      <c r="GGP1" t="s">
        <v>5913</v>
      </c>
      <c r="GGQ1" t="s">
        <v>5914</v>
      </c>
      <c r="GGR1" t="s">
        <v>5915</v>
      </c>
      <c r="GGS1" t="s">
        <v>5916</v>
      </c>
      <c r="GGT1" t="s">
        <v>5917</v>
      </c>
      <c r="GGU1" t="s">
        <v>5918</v>
      </c>
      <c r="GGV1" t="s">
        <v>5919</v>
      </c>
      <c r="GGW1" t="s">
        <v>5920</v>
      </c>
      <c r="GGX1" t="s">
        <v>5921</v>
      </c>
      <c r="GGY1" t="s">
        <v>5922</v>
      </c>
      <c r="GGZ1" t="s">
        <v>5923</v>
      </c>
      <c r="GHA1" t="s">
        <v>5924</v>
      </c>
      <c r="GHB1" t="s">
        <v>5925</v>
      </c>
      <c r="GHC1" t="s">
        <v>5926</v>
      </c>
      <c r="GHD1" t="s">
        <v>5927</v>
      </c>
      <c r="GHE1" t="s">
        <v>5928</v>
      </c>
      <c r="GHF1" t="s">
        <v>5929</v>
      </c>
      <c r="GHG1" t="s">
        <v>5930</v>
      </c>
      <c r="GHH1" t="s">
        <v>5931</v>
      </c>
      <c r="GHI1" t="s">
        <v>5932</v>
      </c>
      <c r="GHJ1" t="s">
        <v>5933</v>
      </c>
      <c r="GHK1" t="s">
        <v>5934</v>
      </c>
      <c r="GHL1" t="s">
        <v>5935</v>
      </c>
      <c r="GHM1" t="s">
        <v>5936</v>
      </c>
      <c r="GHN1" t="s">
        <v>5937</v>
      </c>
      <c r="GHO1" t="s">
        <v>5938</v>
      </c>
      <c r="GHP1" t="s">
        <v>5939</v>
      </c>
      <c r="GHQ1" t="s">
        <v>5940</v>
      </c>
      <c r="GHR1" t="s">
        <v>5941</v>
      </c>
      <c r="GHS1" t="s">
        <v>5942</v>
      </c>
      <c r="GHT1" t="s">
        <v>5943</v>
      </c>
      <c r="GHU1" t="s">
        <v>5944</v>
      </c>
      <c r="GHV1" t="s">
        <v>5945</v>
      </c>
      <c r="GHW1" t="s">
        <v>5946</v>
      </c>
      <c r="GHX1" t="s">
        <v>5947</v>
      </c>
      <c r="GHY1" t="s">
        <v>5948</v>
      </c>
      <c r="GHZ1" t="s">
        <v>5949</v>
      </c>
      <c r="GIA1" t="s">
        <v>5950</v>
      </c>
      <c r="GIB1" t="s">
        <v>5951</v>
      </c>
      <c r="GIC1" t="s">
        <v>5952</v>
      </c>
      <c r="GID1" t="s">
        <v>5953</v>
      </c>
      <c r="GIE1" t="s">
        <v>5954</v>
      </c>
      <c r="GIF1" t="s">
        <v>5955</v>
      </c>
      <c r="GIG1" t="s">
        <v>5956</v>
      </c>
      <c r="GIH1" t="s">
        <v>5957</v>
      </c>
      <c r="GII1" t="s">
        <v>5958</v>
      </c>
      <c r="GIJ1" t="s">
        <v>5959</v>
      </c>
      <c r="GIK1" t="s">
        <v>5960</v>
      </c>
      <c r="GIL1" t="s">
        <v>5961</v>
      </c>
      <c r="GIM1" t="s">
        <v>5962</v>
      </c>
      <c r="GIN1" t="s">
        <v>5963</v>
      </c>
      <c r="GIO1" t="s">
        <v>5964</v>
      </c>
      <c r="GIP1" t="s">
        <v>5965</v>
      </c>
      <c r="GIQ1" t="s">
        <v>5966</v>
      </c>
      <c r="GIR1" t="s">
        <v>5967</v>
      </c>
      <c r="GIS1" t="s">
        <v>5968</v>
      </c>
      <c r="GIT1" t="s">
        <v>5969</v>
      </c>
      <c r="GIU1" t="s">
        <v>5970</v>
      </c>
      <c r="GIV1" t="s">
        <v>5971</v>
      </c>
      <c r="GIW1" t="s">
        <v>5972</v>
      </c>
      <c r="GIX1" t="s">
        <v>5973</v>
      </c>
      <c r="GIY1" t="s">
        <v>5974</v>
      </c>
      <c r="GIZ1" t="s">
        <v>5975</v>
      </c>
      <c r="GJA1" t="s">
        <v>5976</v>
      </c>
      <c r="GJB1" t="s">
        <v>5977</v>
      </c>
      <c r="GJC1" t="s">
        <v>5978</v>
      </c>
      <c r="GJD1" t="s">
        <v>5979</v>
      </c>
      <c r="GJE1" t="s">
        <v>5980</v>
      </c>
      <c r="GJF1" t="s">
        <v>5981</v>
      </c>
      <c r="GJG1" t="s">
        <v>5982</v>
      </c>
      <c r="GJH1" t="s">
        <v>5983</v>
      </c>
      <c r="GJI1" t="s">
        <v>5984</v>
      </c>
      <c r="GJJ1" t="s">
        <v>5985</v>
      </c>
      <c r="GJK1" t="s">
        <v>5986</v>
      </c>
      <c r="GJL1" t="s">
        <v>5987</v>
      </c>
      <c r="GJM1" t="s">
        <v>5988</v>
      </c>
      <c r="GJN1" t="s">
        <v>5989</v>
      </c>
      <c r="GJO1" t="s">
        <v>5990</v>
      </c>
      <c r="GJP1" t="s">
        <v>5991</v>
      </c>
      <c r="GJQ1" t="s">
        <v>5992</v>
      </c>
      <c r="GJR1" t="s">
        <v>5993</v>
      </c>
      <c r="GJS1" t="s">
        <v>5994</v>
      </c>
      <c r="GJT1" t="s">
        <v>5995</v>
      </c>
      <c r="GJU1" t="s">
        <v>5996</v>
      </c>
      <c r="GJV1" t="s">
        <v>5997</v>
      </c>
      <c r="GJW1" t="s">
        <v>5998</v>
      </c>
      <c r="GJX1" t="s">
        <v>5999</v>
      </c>
      <c r="GJY1" t="s">
        <v>6000</v>
      </c>
      <c r="GJZ1" t="s">
        <v>6001</v>
      </c>
      <c r="GKA1" t="s">
        <v>6002</v>
      </c>
      <c r="GKB1" t="s">
        <v>6003</v>
      </c>
      <c r="GKC1" t="s">
        <v>6004</v>
      </c>
      <c r="GKD1" t="s">
        <v>6005</v>
      </c>
      <c r="GKE1" t="s">
        <v>6006</v>
      </c>
      <c r="GKF1" t="s">
        <v>6007</v>
      </c>
      <c r="GKG1" t="s">
        <v>6008</v>
      </c>
      <c r="GKH1" t="s">
        <v>6009</v>
      </c>
      <c r="GKI1" t="s">
        <v>6010</v>
      </c>
      <c r="GKJ1" t="s">
        <v>6011</v>
      </c>
      <c r="GKK1" t="s">
        <v>6012</v>
      </c>
      <c r="GKL1" t="s">
        <v>6013</v>
      </c>
      <c r="GKM1" t="s">
        <v>6014</v>
      </c>
      <c r="GKN1" t="s">
        <v>6015</v>
      </c>
      <c r="GKO1" t="s">
        <v>6016</v>
      </c>
      <c r="GKP1" t="s">
        <v>6017</v>
      </c>
      <c r="GKQ1" t="s">
        <v>6018</v>
      </c>
      <c r="GKR1" t="s">
        <v>6019</v>
      </c>
      <c r="GKS1" t="s">
        <v>6020</v>
      </c>
      <c r="GKT1" t="s">
        <v>6021</v>
      </c>
      <c r="GKU1" t="s">
        <v>6022</v>
      </c>
      <c r="GKV1" t="s">
        <v>6023</v>
      </c>
      <c r="GKW1" t="s">
        <v>6024</v>
      </c>
      <c r="GKX1" t="s">
        <v>6025</v>
      </c>
      <c r="GKY1" t="s">
        <v>6026</v>
      </c>
      <c r="GKZ1" t="s">
        <v>6027</v>
      </c>
      <c r="GLA1" t="s">
        <v>6028</v>
      </c>
      <c r="GLB1" t="s">
        <v>6029</v>
      </c>
      <c r="GLC1" t="s">
        <v>6030</v>
      </c>
      <c r="GLD1" t="s">
        <v>6031</v>
      </c>
      <c r="GLE1" t="s">
        <v>6032</v>
      </c>
      <c r="GLF1" t="s">
        <v>6033</v>
      </c>
      <c r="GLG1" t="s">
        <v>6034</v>
      </c>
      <c r="GLH1" t="s">
        <v>6035</v>
      </c>
      <c r="GLI1" t="s">
        <v>6036</v>
      </c>
      <c r="GLJ1" t="s">
        <v>6037</v>
      </c>
      <c r="GLK1" t="s">
        <v>6038</v>
      </c>
      <c r="GLL1" t="s">
        <v>6039</v>
      </c>
      <c r="GLM1" t="s">
        <v>6040</v>
      </c>
      <c r="GLN1" t="s">
        <v>6041</v>
      </c>
      <c r="GLO1" t="s">
        <v>6042</v>
      </c>
      <c r="GLP1" t="s">
        <v>6043</v>
      </c>
      <c r="GLQ1" t="s">
        <v>6044</v>
      </c>
      <c r="GLR1" t="s">
        <v>6045</v>
      </c>
      <c r="GLS1" t="s">
        <v>6046</v>
      </c>
      <c r="GLT1" t="s">
        <v>6047</v>
      </c>
      <c r="GLU1" t="s">
        <v>6048</v>
      </c>
      <c r="GLV1" t="s">
        <v>6049</v>
      </c>
      <c r="GLW1" t="s">
        <v>6050</v>
      </c>
      <c r="GLX1" t="s">
        <v>6051</v>
      </c>
      <c r="GLY1" t="s">
        <v>6052</v>
      </c>
      <c r="GLZ1" t="s">
        <v>6053</v>
      </c>
      <c r="GMA1" t="s">
        <v>6054</v>
      </c>
      <c r="GMB1" t="s">
        <v>6055</v>
      </c>
      <c r="GMC1" t="s">
        <v>6056</v>
      </c>
      <c r="GMD1" t="s">
        <v>6057</v>
      </c>
      <c r="GME1" t="s">
        <v>6058</v>
      </c>
      <c r="GMF1" t="s">
        <v>6059</v>
      </c>
      <c r="GMG1" t="s">
        <v>6060</v>
      </c>
      <c r="GMH1" t="s">
        <v>6061</v>
      </c>
      <c r="GMI1" t="s">
        <v>6062</v>
      </c>
      <c r="GMJ1" t="s">
        <v>6063</v>
      </c>
      <c r="GMK1" t="s">
        <v>6064</v>
      </c>
      <c r="GML1" t="s">
        <v>6065</v>
      </c>
      <c r="GMM1" t="s">
        <v>6066</v>
      </c>
      <c r="GMN1" t="s">
        <v>6067</v>
      </c>
      <c r="GMO1" t="s">
        <v>6068</v>
      </c>
      <c r="GMP1" t="s">
        <v>6069</v>
      </c>
      <c r="GMQ1" t="s">
        <v>6070</v>
      </c>
      <c r="GMR1" t="s">
        <v>6071</v>
      </c>
      <c r="GMS1" t="s">
        <v>6072</v>
      </c>
      <c r="GMT1" t="s">
        <v>6073</v>
      </c>
      <c r="GMU1" t="s">
        <v>6074</v>
      </c>
      <c r="GMV1" t="s">
        <v>6075</v>
      </c>
      <c r="GMW1" t="s">
        <v>6076</v>
      </c>
      <c r="GMX1" t="s">
        <v>6077</v>
      </c>
      <c r="GMY1" t="s">
        <v>6078</v>
      </c>
      <c r="GMZ1" t="s">
        <v>6079</v>
      </c>
      <c r="GNA1" t="s">
        <v>6080</v>
      </c>
      <c r="GNB1" t="s">
        <v>6081</v>
      </c>
      <c r="GNC1" t="s">
        <v>6082</v>
      </c>
      <c r="GND1" t="s">
        <v>6083</v>
      </c>
      <c r="GNE1" t="s">
        <v>6084</v>
      </c>
      <c r="GNF1" t="s">
        <v>6085</v>
      </c>
      <c r="GNG1" t="s">
        <v>6086</v>
      </c>
      <c r="GNH1" t="s">
        <v>6087</v>
      </c>
      <c r="GNI1" t="s">
        <v>6088</v>
      </c>
      <c r="GNJ1" t="s">
        <v>6089</v>
      </c>
      <c r="GNK1" t="s">
        <v>6090</v>
      </c>
      <c r="GNL1" t="s">
        <v>6091</v>
      </c>
      <c r="GNM1" t="s">
        <v>6092</v>
      </c>
      <c r="GNN1" t="s">
        <v>6093</v>
      </c>
      <c r="GNO1" t="s">
        <v>6094</v>
      </c>
      <c r="GNP1" t="s">
        <v>6095</v>
      </c>
      <c r="GNQ1" t="s">
        <v>6096</v>
      </c>
      <c r="GNR1" t="s">
        <v>6097</v>
      </c>
      <c r="GNS1" t="s">
        <v>6098</v>
      </c>
      <c r="GNT1" t="s">
        <v>6099</v>
      </c>
      <c r="GNU1" t="s">
        <v>6100</v>
      </c>
      <c r="GNV1" t="s">
        <v>6101</v>
      </c>
      <c r="GNW1" t="s">
        <v>6102</v>
      </c>
      <c r="GNX1" t="s">
        <v>6103</v>
      </c>
      <c r="GNY1" t="s">
        <v>6104</v>
      </c>
      <c r="GNZ1" t="s">
        <v>6105</v>
      </c>
      <c r="GOA1" t="s">
        <v>6106</v>
      </c>
      <c r="GOB1" t="s">
        <v>6107</v>
      </c>
      <c r="GOC1" t="s">
        <v>6108</v>
      </c>
      <c r="GOD1" t="s">
        <v>6109</v>
      </c>
      <c r="GOE1" t="s">
        <v>6110</v>
      </c>
      <c r="GOF1" t="s">
        <v>6111</v>
      </c>
      <c r="GOG1" t="s">
        <v>6112</v>
      </c>
      <c r="GOH1" t="s">
        <v>6113</v>
      </c>
      <c r="GOI1" t="s">
        <v>6114</v>
      </c>
      <c r="GOJ1" t="s">
        <v>6115</v>
      </c>
      <c r="GOK1" t="s">
        <v>6116</v>
      </c>
      <c r="GOL1" t="s">
        <v>6117</v>
      </c>
      <c r="GOM1" t="s">
        <v>6118</v>
      </c>
      <c r="GON1" t="s">
        <v>6119</v>
      </c>
      <c r="GOO1" t="s">
        <v>6120</v>
      </c>
      <c r="GOP1" t="s">
        <v>6121</v>
      </c>
      <c r="GOQ1" t="s">
        <v>6122</v>
      </c>
      <c r="GOR1" t="s">
        <v>6123</v>
      </c>
      <c r="GOS1" t="s">
        <v>6124</v>
      </c>
      <c r="GOT1" t="s">
        <v>6125</v>
      </c>
      <c r="GOU1" t="s">
        <v>6126</v>
      </c>
      <c r="GOV1" t="s">
        <v>6127</v>
      </c>
      <c r="GOW1" t="s">
        <v>6128</v>
      </c>
      <c r="GOX1" t="s">
        <v>6129</v>
      </c>
      <c r="GOY1" t="s">
        <v>6130</v>
      </c>
      <c r="GOZ1" t="s">
        <v>6131</v>
      </c>
      <c r="GPA1" t="s">
        <v>6132</v>
      </c>
      <c r="GPB1" t="s">
        <v>6133</v>
      </c>
      <c r="GPC1" t="s">
        <v>6134</v>
      </c>
      <c r="GPD1" t="s">
        <v>6135</v>
      </c>
      <c r="GPE1" t="s">
        <v>6136</v>
      </c>
      <c r="GPF1" t="s">
        <v>6137</v>
      </c>
      <c r="GPG1" t="s">
        <v>6138</v>
      </c>
      <c r="GPH1" t="s">
        <v>6139</v>
      </c>
      <c r="GPI1" t="s">
        <v>6140</v>
      </c>
      <c r="GPJ1" t="s">
        <v>6141</v>
      </c>
      <c r="GPK1" t="s">
        <v>6142</v>
      </c>
      <c r="GPL1" t="s">
        <v>6143</v>
      </c>
      <c r="GPM1" t="s">
        <v>6144</v>
      </c>
      <c r="GPN1" t="s">
        <v>6145</v>
      </c>
      <c r="GPO1" t="s">
        <v>6146</v>
      </c>
      <c r="GPP1" t="s">
        <v>6147</v>
      </c>
      <c r="GPQ1" t="s">
        <v>6148</v>
      </c>
      <c r="GPR1" t="s">
        <v>6149</v>
      </c>
      <c r="GPS1" t="s">
        <v>6150</v>
      </c>
      <c r="GPT1" t="s">
        <v>6151</v>
      </c>
      <c r="GPU1" t="s">
        <v>6152</v>
      </c>
      <c r="GPV1" t="s">
        <v>6153</v>
      </c>
      <c r="GPW1" t="s">
        <v>6154</v>
      </c>
      <c r="GPX1" t="s">
        <v>6155</v>
      </c>
      <c r="GPY1" t="s">
        <v>6156</v>
      </c>
      <c r="GPZ1" t="s">
        <v>6157</v>
      </c>
      <c r="GQA1" t="s">
        <v>6158</v>
      </c>
      <c r="GQB1" t="s">
        <v>6159</v>
      </c>
      <c r="GQC1" t="s">
        <v>6160</v>
      </c>
      <c r="GQD1" t="s">
        <v>6161</v>
      </c>
      <c r="GQE1" t="s">
        <v>6162</v>
      </c>
      <c r="GQF1" t="s">
        <v>6163</v>
      </c>
      <c r="GQG1" t="s">
        <v>6164</v>
      </c>
      <c r="GQH1" t="s">
        <v>6165</v>
      </c>
      <c r="GQI1" t="s">
        <v>6166</v>
      </c>
      <c r="GQJ1" t="s">
        <v>6167</v>
      </c>
      <c r="GQK1" t="s">
        <v>6168</v>
      </c>
      <c r="GQL1" t="s">
        <v>6169</v>
      </c>
      <c r="GQM1" t="s">
        <v>6170</v>
      </c>
      <c r="GQN1" t="s">
        <v>6171</v>
      </c>
      <c r="GQO1" t="s">
        <v>6172</v>
      </c>
      <c r="GQP1" t="s">
        <v>6173</v>
      </c>
      <c r="GQQ1" t="s">
        <v>6174</v>
      </c>
      <c r="GQR1" t="s">
        <v>6175</v>
      </c>
      <c r="GQS1" t="s">
        <v>6176</v>
      </c>
      <c r="GQT1" t="s">
        <v>6177</v>
      </c>
      <c r="GQU1" t="s">
        <v>6178</v>
      </c>
      <c r="GQV1" t="s">
        <v>6179</v>
      </c>
      <c r="GQW1" t="s">
        <v>6180</v>
      </c>
      <c r="GQX1" t="s">
        <v>6181</v>
      </c>
      <c r="GQY1" t="s">
        <v>6182</v>
      </c>
      <c r="GQZ1" t="s">
        <v>6183</v>
      </c>
      <c r="GRA1" t="s">
        <v>6184</v>
      </c>
      <c r="GRB1" t="s">
        <v>6185</v>
      </c>
      <c r="GRC1" t="s">
        <v>6186</v>
      </c>
      <c r="GRD1" t="s">
        <v>6187</v>
      </c>
      <c r="GRE1" t="s">
        <v>6188</v>
      </c>
      <c r="GRF1" t="s">
        <v>6189</v>
      </c>
      <c r="GRG1" t="s">
        <v>6190</v>
      </c>
      <c r="GRH1" t="s">
        <v>6191</v>
      </c>
      <c r="GRI1" t="s">
        <v>6192</v>
      </c>
      <c r="GRJ1" t="s">
        <v>6193</v>
      </c>
      <c r="GRK1" t="s">
        <v>6194</v>
      </c>
      <c r="GRL1" t="s">
        <v>6195</v>
      </c>
      <c r="GRM1" t="s">
        <v>6196</v>
      </c>
      <c r="GRN1" t="s">
        <v>6197</v>
      </c>
      <c r="GRO1" t="s">
        <v>6198</v>
      </c>
      <c r="GRP1" t="s">
        <v>6199</v>
      </c>
      <c r="GRQ1" t="s">
        <v>6200</v>
      </c>
      <c r="GRR1" t="s">
        <v>6201</v>
      </c>
      <c r="GRS1" t="s">
        <v>6202</v>
      </c>
      <c r="GRT1" t="s">
        <v>6203</v>
      </c>
      <c r="GRU1" t="s">
        <v>6204</v>
      </c>
      <c r="GRV1" t="s">
        <v>6205</v>
      </c>
      <c r="GRW1" t="s">
        <v>6206</v>
      </c>
      <c r="GRX1" t="s">
        <v>6207</v>
      </c>
      <c r="GRY1" t="s">
        <v>6208</v>
      </c>
      <c r="GRZ1" t="s">
        <v>6209</v>
      </c>
      <c r="GSA1" t="s">
        <v>6210</v>
      </c>
      <c r="GSB1" t="s">
        <v>6211</v>
      </c>
      <c r="GSC1" t="s">
        <v>6212</v>
      </c>
      <c r="GSD1" t="s">
        <v>6213</v>
      </c>
      <c r="GSE1" t="s">
        <v>6214</v>
      </c>
      <c r="GSF1" t="s">
        <v>6215</v>
      </c>
      <c r="GSG1" t="s">
        <v>6216</v>
      </c>
      <c r="GSH1" t="s">
        <v>6217</v>
      </c>
      <c r="GSI1" t="s">
        <v>6218</v>
      </c>
      <c r="GSJ1" t="s">
        <v>6219</v>
      </c>
      <c r="GSK1" t="s">
        <v>6220</v>
      </c>
      <c r="GSL1" t="s">
        <v>6221</v>
      </c>
      <c r="GSM1" t="s">
        <v>6222</v>
      </c>
      <c r="GSN1" t="s">
        <v>6223</v>
      </c>
      <c r="GSO1" t="s">
        <v>6224</v>
      </c>
      <c r="GSP1" t="s">
        <v>6225</v>
      </c>
      <c r="GSQ1" t="s">
        <v>6226</v>
      </c>
      <c r="GSR1" t="s">
        <v>6227</v>
      </c>
      <c r="GSS1" t="s">
        <v>6228</v>
      </c>
      <c r="GST1" t="s">
        <v>6229</v>
      </c>
      <c r="GSU1" t="s">
        <v>6230</v>
      </c>
      <c r="GSV1" t="s">
        <v>6231</v>
      </c>
      <c r="GSW1" t="s">
        <v>6232</v>
      </c>
      <c r="GSX1" t="s">
        <v>6233</v>
      </c>
      <c r="GSY1" t="s">
        <v>6234</v>
      </c>
      <c r="GSZ1" t="s">
        <v>6235</v>
      </c>
      <c r="GTA1" t="s">
        <v>6236</v>
      </c>
      <c r="GTB1" t="s">
        <v>6237</v>
      </c>
      <c r="GTC1" t="s">
        <v>6238</v>
      </c>
      <c r="GTD1" t="s">
        <v>6239</v>
      </c>
      <c r="GTE1" t="s">
        <v>6240</v>
      </c>
      <c r="GTF1" t="s">
        <v>6241</v>
      </c>
      <c r="GTG1" t="s">
        <v>6242</v>
      </c>
      <c r="GTH1" t="s">
        <v>6243</v>
      </c>
      <c r="GTI1" t="s">
        <v>6244</v>
      </c>
      <c r="GTJ1" t="s">
        <v>6245</v>
      </c>
      <c r="GTK1" t="s">
        <v>6246</v>
      </c>
      <c r="GTL1" t="s">
        <v>6247</v>
      </c>
      <c r="GTM1" t="s">
        <v>6248</v>
      </c>
      <c r="GTN1" t="s">
        <v>6249</v>
      </c>
      <c r="GTO1" t="s">
        <v>6250</v>
      </c>
      <c r="GTP1" t="s">
        <v>6251</v>
      </c>
      <c r="GTQ1" t="s">
        <v>6252</v>
      </c>
      <c r="GTR1" t="s">
        <v>6253</v>
      </c>
      <c r="GTS1" t="s">
        <v>6254</v>
      </c>
      <c r="GTT1" t="s">
        <v>6255</v>
      </c>
      <c r="GTU1" t="s">
        <v>6256</v>
      </c>
      <c r="GTV1" t="s">
        <v>6257</v>
      </c>
      <c r="GTW1" t="s">
        <v>6258</v>
      </c>
      <c r="GTX1" t="s">
        <v>6259</v>
      </c>
      <c r="GTY1" t="s">
        <v>6260</v>
      </c>
      <c r="GTZ1" t="s">
        <v>6261</v>
      </c>
      <c r="GUA1" t="s">
        <v>6262</v>
      </c>
      <c r="GUB1" t="s">
        <v>6263</v>
      </c>
      <c r="GUC1" t="s">
        <v>6264</v>
      </c>
      <c r="GUD1" t="s">
        <v>6265</v>
      </c>
      <c r="GUE1" t="s">
        <v>6266</v>
      </c>
      <c r="GUF1" t="s">
        <v>6267</v>
      </c>
      <c r="GUG1" t="s">
        <v>6268</v>
      </c>
      <c r="GUH1" t="s">
        <v>6269</v>
      </c>
      <c r="GUI1" t="s">
        <v>6270</v>
      </c>
      <c r="GUJ1" t="s">
        <v>6271</v>
      </c>
      <c r="GUK1" t="s">
        <v>6272</v>
      </c>
      <c r="GUL1" t="s">
        <v>6273</v>
      </c>
      <c r="GUM1" t="s">
        <v>6274</v>
      </c>
      <c r="GUN1" t="s">
        <v>6275</v>
      </c>
      <c r="GUO1" t="s">
        <v>6276</v>
      </c>
      <c r="GUP1" t="s">
        <v>6277</v>
      </c>
      <c r="GUQ1" t="s">
        <v>6278</v>
      </c>
      <c r="GUR1" t="s">
        <v>6279</v>
      </c>
      <c r="GUS1" t="s">
        <v>6280</v>
      </c>
      <c r="GUT1" t="s">
        <v>6281</v>
      </c>
      <c r="GUU1" t="s">
        <v>6282</v>
      </c>
      <c r="GUV1" t="s">
        <v>6283</v>
      </c>
      <c r="GUW1" t="s">
        <v>6284</v>
      </c>
      <c r="GUX1" t="s">
        <v>6285</v>
      </c>
      <c r="GUY1" t="s">
        <v>6286</v>
      </c>
      <c r="GUZ1" t="s">
        <v>6287</v>
      </c>
      <c r="GVA1" t="s">
        <v>6288</v>
      </c>
      <c r="GVB1" t="s">
        <v>6289</v>
      </c>
      <c r="GVC1" t="s">
        <v>6290</v>
      </c>
      <c r="GVD1" t="s">
        <v>6291</v>
      </c>
      <c r="GVE1" t="s">
        <v>6292</v>
      </c>
      <c r="GVF1" t="s">
        <v>6293</v>
      </c>
      <c r="GVG1" t="s">
        <v>6294</v>
      </c>
      <c r="GVH1" t="s">
        <v>6295</v>
      </c>
      <c r="GVI1" t="s">
        <v>6296</v>
      </c>
      <c r="GVJ1" t="s">
        <v>6297</v>
      </c>
      <c r="GVK1" t="s">
        <v>6298</v>
      </c>
      <c r="GVL1" t="s">
        <v>6299</v>
      </c>
      <c r="GVM1" t="s">
        <v>6300</v>
      </c>
      <c r="GVN1" t="s">
        <v>6301</v>
      </c>
      <c r="GVO1" t="s">
        <v>6302</v>
      </c>
      <c r="GVP1" t="s">
        <v>6303</v>
      </c>
      <c r="GVQ1" t="s">
        <v>6304</v>
      </c>
      <c r="GVR1" t="s">
        <v>6305</v>
      </c>
      <c r="GVS1" t="s">
        <v>6306</v>
      </c>
      <c r="GVT1" t="s">
        <v>6307</v>
      </c>
      <c r="GVU1" t="s">
        <v>6308</v>
      </c>
      <c r="GVV1" t="s">
        <v>6309</v>
      </c>
      <c r="GVW1" t="s">
        <v>6310</v>
      </c>
      <c r="GVX1" t="s">
        <v>6311</v>
      </c>
      <c r="GVY1" t="s">
        <v>6312</v>
      </c>
      <c r="GVZ1" t="s">
        <v>6313</v>
      </c>
      <c r="GWA1" t="s">
        <v>6314</v>
      </c>
      <c r="GWB1" t="s">
        <v>6315</v>
      </c>
      <c r="GWC1" t="s">
        <v>6316</v>
      </c>
      <c r="GWD1" t="s">
        <v>6317</v>
      </c>
      <c r="GWE1" t="s">
        <v>6318</v>
      </c>
      <c r="GWF1" t="s">
        <v>6319</v>
      </c>
      <c r="GWG1" t="s">
        <v>6320</v>
      </c>
      <c r="GWH1" t="s">
        <v>6321</v>
      </c>
      <c r="GWI1" t="s">
        <v>6322</v>
      </c>
      <c r="GWJ1" t="s">
        <v>6323</v>
      </c>
      <c r="GWK1" t="s">
        <v>6324</v>
      </c>
      <c r="GWL1" t="s">
        <v>6325</v>
      </c>
      <c r="GWM1" t="s">
        <v>6326</v>
      </c>
      <c r="GWN1" t="s">
        <v>6327</v>
      </c>
      <c r="GWO1" t="s">
        <v>6328</v>
      </c>
      <c r="GWP1" t="s">
        <v>6329</v>
      </c>
      <c r="GWQ1" t="s">
        <v>6330</v>
      </c>
      <c r="GWR1" t="s">
        <v>6331</v>
      </c>
      <c r="GWS1" t="s">
        <v>6332</v>
      </c>
      <c r="GWT1" t="s">
        <v>6333</v>
      </c>
      <c r="GWU1" t="s">
        <v>6334</v>
      </c>
      <c r="GWV1" t="s">
        <v>6335</v>
      </c>
      <c r="GWW1" t="s">
        <v>6336</v>
      </c>
      <c r="GWX1" t="s">
        <v>6337</v>
      </c>
      <c r="GWY1" t="s">
        <v>6338</v>
      </c>
      <c r="GWZ1" t="s">
        <v>6339</v>
      </c>
      <c r="GXA1" t="s">
        <v>6340</v>
      </c>
      <c r="GXB1" t="s">
        <v>6341</v>
      </c>
      <c r="GXC1" t="s">
        <v>6342</v>
      </c>
      <c r="GXD1" t="s">
        <v>6343</v>
      </c>
      <c r="GXE1" t="s">
        <v>6344</v>
      </c>
      <c r="GXF1" t="s">
        <v>6345</v>
      </c>
      <c r="GXG1" t="s">
        <v>6346</v>
      </c>
      <c r="GXH1" t="s">
        <v>6347</v>
      </c>
      <c r="GXI1" t="s">
        <v>6348</v>
      </c>
      <c r="GXJ1" t="s">
        <v>6349</v>
      </c>
      <c r="GXK1" t="s">
        <v>6350</v>
      </c>
      <c r="GXL1" t="s">
        <v>6351</v>
      </c>
      <c r="GXM1" t="s">
        <v>6352</v>
      </c>
      <c r="GXN1" t="s">
        <v>6353</v>
      </c>
      <c r="GXO1" t="s">
        <v>6354</v>
      </c>
      <c r="GXP1" t="s">
        <v>6355</v>
      </c>
      <c r="GXQ1" t="s">
        <v>6356</v>
      </c>
      <c r="GXR1" t="s">
        <v>6357</v>
      </c>
      <c r="GXS1" t="s">
        <v>6358</v>
      </c>
      <c r="GXT1" t="s">
        <v>6359</v>
      </c>
      <c r="GXU1" t="s">
        <v>6360</v>
      </c>
      <c r="GXV1" t="s">
        <v>6361</v>
      </c>
      <c r="GXW1" t="s">
        <v>6362</v>
      </c>
      <c r="GXX1" t="s">
        <v>6363</v>
      </c>
      <c r="GXY1" t="s">
        <v>6364</v>
      </c>
      <c r="GXZ1" t="s">
        <v>6365</v>
      </c>
      <c r="GYA1" t="s">
        <v>6366</v>
      </c>
      <c r="GYB1" t="s">
        <v>6367</v>
      </c>
      <c r="GYC1" t="s">
        <v>6368</v>
      </c>
      <c r="GYD1" t="s">
        <v>6369</v>
      </c>
      <c r="GYE1" t="s">
        <v>6370</v>
      </c>
      <c r="GYF1" t="s">
        <v>6371</v>
      </c>
      <c r="GYG1" t="s">
        <v>6372</v>
      </c>
      <c r="GYH1" t="s">
        <v>6373</v>
      </c>
      <c r="GYI1" t="s">
        <v>6374</v>
      </c>
      <c r="GYJ1" t="s">
        <v>6375</v>
      </c>
      <c r="GYK1" t="s">
        <v>6376</v>
      </c>
      <c r="GYL1" t="s">
        <v>6377</v>
      </c>
      <c r="GYM1" t="s">
        <v>6378</v>
      </c>
      <c r="GYN1" t="s">
        <v>6379</v>
      </c>
      <c r="GYO1" t="s">
        <v>6380</v>
      </c>
      <c r="GYP1" t="s">
        <v>6381</v>
      </c>
      <c r="GYQ1" t="s">
        <v>6382</v>
      </c>
      <c r="GYR1" t="s">
        <v>6383</v>
      </c>
      <c r="GYS1" t="s">
        <v>6384</v>
      </c>
      <c r="GYT1" t="s">
        <v>6385</v>
      </c>
      <c r="GYU1" t="s">
        <v>6386</v>
      </c>
      <c r="GYV1" t="s">
        <v>6387</v>
      </c>
      <c r="GYW1" t="s">
        <v>6388</v>
      </c>
      <c r="GYX1" t="s">
        <v>6389</v>
      </c>
      <c r="GYY1" t="s">
        <v>6390</v>
      </c>
      <c r="GYZ1" t="s">
        <v>6391</v>
      </c>
      <c r="GZA1" t="s">
        <v>6392</v>
      </c>
      <c r="GZB1" t="s">
        <v>6393</v>
      </c>
      <c r="GZC1" t="s">
        <v>6394</v>
      </c>
      <c r="GZD1" t="s">
        <v>6395</v>
      </c>
      <c r="GZE1" t="s">
        <v>6396</v>
      </c>
      <c r="GZF1" t="s">
        <v>6397</v>
      </c>
      <c r="GZG1" t="s">
        <v>6398</v>
      </c>
      <c r="GZH1" t="s">
        <v>6399</v>
      </c>
      <c r="GZI1" t="s">
        <v>6400</v>
      </c>
      <c r="GZJ1" t="s">
        <v>6401</v>
      </c>
      <c r="GZK1" t="s">
        <v>6402</v>
      </c>
      <c r="GZL1" t="s">
        <v>6403</v>
      </c>
      <c r="GZM1" t="s">
        <v>6404</v>
      </c>
      <c r="GZN1" t="s">
        <v>6405</v>
      </c>
      <c r="GZO1" t="s">
        <v>6406</v>
      </c>
      <c r="GZP1" t="s">
        <v>6407</v>
      </c>
      <c r="GZQ1" t="s">
        <v>6408</v>
      </c>
      <c r="GZR1" t="s">
        <v>6409</v>
      </c>
      <c r="GZS1" t="s">
        <v>6410</v>
      </c>
      <c r="GZT1" t="s">
        <v>6411</v>
      </c>
      <c r="GZU1" t="s">
        <v>6412</v>
      </c>
      <c r="GZV1" t="s">
        <v>6413</v>
      </c>
      <c r="GZW1" t="s">
        <v>6414</v>
      </c>
      <c r="GZX1" t="s">
        <v>6415</v>
      </c>
      <c r="GZY1" t="s">
        <v>6416</v>
      </c>
      <c r="GZZ1" t="s">
        <v>6417</v>
      </c>
      <c r="HAA1" t="s">
        <v>6418</v>
      </c>
      <c r="HAB1" t="s">
        <v>6419</v>
      </c>
      <c r="HAC1" t="s">
        <v>6420</v>
      </c>
      <c r="HAD1" t="s">
        <v>6421</v>
      </c>
      <c r="HAE1" t="s">
        <v>6422</v>
      </c>
      <c r="HAF1" t="s">
        <v>6423</v>
      </c>
      <c r="HAG1" t="s">
        <v>6424</v>
      </c>
      <c r="HAH1" t="s">
        <v>6425</v>
      </c>
      <c r="HAI1" t="s">
        <v>6426</v>
      </c>
      <c r="HAJ1" t="s">
        <v>6427</v>
      </c>
      <c r="HAK1" t="s">
        <v>6428</v>
      </c>
      <c r="HAL1" t="s">
        <v>6429</v>
      </c>
      <c r="HAM1" t="s">
        <v>6430</v>
      </c>
      <c r="HAN1" t="s">
        <v>6431</v>
      </c>
      <c r="HAO1" t="s">
        <v>6432</v>
      </c>
      <c r="HAP1" t="s">
        <v>6433</v>
      </c>
      <c r="HAQ1" t="s">
        <v>6434</v>
      </c>
      <c r="HAR1" t="s">
        <v>6435</v>
      </c>
      <c r="HAS1" t="s">
        <v>6436</v>
      </c>
      <c r="HAT1" t="s">
        <v>6437</v>
      </c>
      <c r="HAU1" t="s">
        <v>6438</v>
      </c>
      <c r="HAV1" t="s">
        <v>6439</v>
      </c>
      <c r="HAW1" t="s">
        <v>6440</v>
      </c>
      <c r="HAX1" t="s">
        <v>6441</v>
      </c>
      <c r="HAY1" t="s">
        <v>6442</v>
      </c>
      <c r="HAZ1" t="s">
        <v>6443</v>
      </c>
      <c r="HBA1" t="s">
        <v>6444</v>
      </c>
      <c r="HBB1" t="s">
        <v>6445</v>
      </c>
      <c r="HBC1" t="s">
        <v>6446</v>
      </c>
      <c r="HBD1" t="s">
        <v>6447</v>
      </c>
      <c r="HBE1" t="s">
        <v>6448</v>
      </c>
      <c r="HBF1" t="s">
        <v>6449</v>
      </c>
      <c r="HBG1" t="s">
        <v>6450</v>
      </c>
      <c r="HBH1" t="s">
        <v>6451</v>
      </c>
      <c r="HBI1" t="s">
        <v>6452</v>
      </c>
      <c r="HBJ1" t="s">
        <v>6453</v>
      </c>
      <c r="HBK1" t="s">
        <v>6454</v>
      </c>
      <c r="HBL1" t="s">
        <v>6455</v>
      </c>
      <c r="HBM1" t="s">
        <v>6456</v>
      </c>
      <c r="HBN1" t="s">
        <v>6457</v>
      </c>
      <c r="HBO1" t="s">
        <v>6458</v>
      </c>
      <c r="HBP1" t="s">
        <v>6459</v>
      </c>
      <c r="HBQ1" t="s">
        <v>6460</v>
      </c>
      <c r="HBR1" t="s">
        <v>6461</v>
      </c>
      <c r="HBS1" t="s">
        <v>6462</v>
      </c>
      <c r="HBT1" t="s">
        <v>6463</v>
      </c>
      <c r="HBU1" t="s">
        <v>6464</v>
      </c>
      <c r="HBV1" t="s">
        <v>6465</v>
      </c>
      <c r="HBW1" t="s">
        <v>6466</v>
      </c>
      <c r="HBX1" t="s">
        <v>6467</v>
      </c>
      <c r="HBY1" t="s">
        <v>6468</v>
      </c>
      <c r="HBZ1" t="s">
        <v>6469</v>
      </c>
      <c r="HCA1" t="s">
        <v>6470</v>
      </c>
      <c r="HCB1" t="s">
        <v>6471</v>
      </c>
      <c r="HCC1" t="s">
        <v>6472</v>
      </c>
      <c r="HCD1" t="s">
        <v>6473</v>
      </c>
      <c r="HCE1" t="s">
        <v>6474</v>
      </c>
      <c r="HCF1" t="s">
        <v>6475</v>
      </c>
      <c r="HCG1" t="s">
        <v>6476</v>
      </c>
      <c r="HCH1" t="s">
        <v>6477</v>
      </c>
      <c r="HCI1" t="s">
        <v>6478</v>
      </c>
      <c r="HCJ1" t="s">
        <v>6479</v>
      </c>
      <c r="HCK1" t="s">
        <v>6480</v>
      </c>
      <c r="HCL1" t="s">
        <v>6481</v>
      </c>
      <c r="HCM1" t="s">
        <v>6482</v>
      </c>
      <c r="HCN1" t="s">
        <v>6483</v>
      </c>
      <c r="HCO1" t="s">
        <v>6484</v>
      </c>
      <c r="HCP1" t="s">
        <v>6485</v>
      </c>
      <c r="HCQ1" t="s">
        <v>6486</v>
      </c>
      <c r="HCR1" t="s">
        <v>6487</v>
      </c>
      <c r="HCS1" t="s">
        <v>6488</v>
      </c>
      <c r="HCT1" t="s">
        <v>6489</v>
      </c>
      <c r="HCU1" t="s">
        <v>6490</v>
      </c>
      <c r="HCV1" t="s">
        <v>6491</v>
      </c>
      <c r="HCW1" t="s">
        <v>6492</v>
      </c>
      <c r="HCX1" t="s">
        <v>6493</v>
      </c>
      <c r="HCY1" t="s">
        <v>6494</v>
      </c>
      <c r="HCZ1" t="s">
        <v>6495</v>
      </c>
      <c r="HDA1" t="s">
        <v>6496</v>
      </c>
      <c r="HDB1" t="s">
        <v>6497</v>
      </c>
      <c r="HDC1" t="s">
        <v>6498</v>
      </c>
      <c r="HDD1" t="s">
        <v>6499</v>
      </c>
      <c r="HDE1" t="s">
        <v>6500</v>
      </c>
      <c r="HDF1" t="s">
        <v>6501</v>
      </c>
      <c r="HDG1" t="s">
        <v>6502</v>
      </c>
      <c r="HDH1" t="s">
        <v>6503</v>
      </c>
      <c r="HDI1" t="s">
        <v>6504</v>
      </c>
      <c r="HDJ1" t="s">
        <v>6505</v>
      </c>
      <c r="HDK1" t="s">
        <v>6506</v>
      </c>
      <c r="HDL1" t="s">
        <v>6507</v>
      </c>
      <c r="HDM1" t="s">
        <v>6508</v>
      </c>
      <c r="HDN1" t="s">
        <v>6509</v>
      </c>
      <c r="HDO1" t="s">
        <v>6510</v>
      </c>
      <c r="HDP1" t="s">
        <v>6511</v>
      </c>
      <c r="HDQ1" t="s">
        <v>6512</v>
      </c>
      <c r="HDR1" t="s">
        <v>6513</v>
      </c>
      <c r="HDS1" t="s">
        <v>6514</v>
      </c>
      <c r="HDT1" t="s">
        <v>6515</v>
      </c>
      <c r="HDU1" t="s">
        <v>6516</v>
      </c>
      <c r="HDV1" t="s">
        <v>6517</v>
      </c>
      <c r="HDW1" t="s">
        <v>6518</v>
      </c>
      <c r="HDX1" t="s">
        <v>6519</v>
      </c>
      <c r="HDY1" t="s">
        <v>6520</v>
      </c>
      <c r="HDZ1" t="s">
        <v>6521</v>
      </c>
      <c r="HEA1" t="s">
        <v>6522</v>
      </c>
      <c r="HEB1" t="s">
        <v>6523</v>
      </c>
      <c r="HEC1" t="s">
        <v>6524</v>
      </c>
      <c r="HED1" t="s">
        <v>6525</v>
      </c>
      <c r="HEE1" t="s">
        <v>6526</v>
      </c>
      <c r="HEF1" t="s">
        <v>6527</v>
      </c>
      <c r="HEG1" t="s">
        <v>6528</v>
      </c>
      <c r="HEH1" t="s">
        <v>6529</v>
      </c>
      <c r="HEI1" t="s">
        <v>6530</v>
      </c>
      <c r="HEJ1" t="s">
        <v>6531</v>
      </c>
      <c r="HEK1" t="s">
        <v>6532</v>
      </c>
      <c r="HEL1" t="s">
        <v>6533</v>
      </c>
      <c r="HEM1" t="s">
        <v>6534</v>
      </c>
      <c r="HEN1" t="s">
        <v>6535</v>
      </c>
      <c r="HEO1" t="s">
        <v>6536</v>
      </c>
      <c r="HEP1" t="s">
        <v>6537</v>
      </c>
      <c r="HEQ1" t="s">
        <v>6538</v>
      </c>
      <c r="HER1" t="s">
        <v>6539</v>
      </c>
      <c r="HES1" t="s">
        <v>6540</v>
      </c>
      <c r="HET1" t="s">
        <v>6541</v>
      </c>
      <c r="HEU1" t="s">
        <v>6542</v>
      </c>
      <c r="HEV1" t="s">
        <v>6543</v>
      </c>
      <c r="HEW1" t="s">
        <v>6544</v>
      </c>
      <c r="HEX1" t="s">
        <v>6545</v>
      </c>
      <c r="HEY1" t="s">
        <v>6546</v>
      </c>
      <c r="HEZ1" t="s">
        <v>6547</v>
      </c>
      <c r="HFA1" t="s">
        <v>6548</v>
      </c>
      <c r="HFB1" t="s">
        <v>6549</v>
      </c>
      <c r="HFC1" t="s">
        <v>6550</v>
      </c>
      <c r="HFD1" t="s">
        <v>6551</v>
      </c>
      <c r="HFE1" t="s">
        <v>6552</v>
      </c>
      <c r="HFF1" t="s">
        <v>6553</v>
      </c>
      <c r="HFG1" t="s">
        <v>6554</v>
      </c>
      <c r="HFH1" t="s">
        <v>6555</v>
      </c>
      <c r="HFI1" t="s">
        <v>6556</v>
      </c>
      <c r="HFJ1" t="s">
        <v>6557</v>
      </c>
      <c r="HFK1" t="s">
        <v>6558</v>
      </c>
      <c r="HFL1" t="s">
        <v>6559</v>
      </c>
      <c r="HFM1" t="s">
        <v>6560</v>
      </c>
      <c r="HFN1" t="s">
        <v>6561</v>
      </c>
      <c r="HFO1" t="s">
        <v>6562</v>
      </c>
      <c r="HFP1" t="s">
        <v>6563</v>
      </c>
      <c r="HFQ1" t="s">
        <v>6564</v>
      </c>
      <c r="HFR1" t="s">
        <v>6565</v>
      </c>
      <c r="HFS1" t="s">
        <v>6566</v>
      </c>
      <c r="HFT1" t="s">
        <v>6567</v>
      </c>
      <c r="HFU1" t="s">
        <v>6568</v>
      </c>
      <c r="HFV1" t="s">
        <v>6569</v>
      </c>
      <c r="HFW1" t="s">
        <v>6570</v>
      </c>
      <c r="HFX1" t="s">
        <v>6571</v>
      </c>
      <c r="HFY1" t="s">
        <v>6572</v>
      </c>
      <c r="HFZ1" t="s">
        <v>6573</v>
      </c>
      <c r="HGA1" t="s">
        <v>6574</v>
      </c>
      <c r="HGB1" t="s">
        <v>6575</v>
      </c>
      <c r="HGC1" t="s">
        <v>6576</v>
      </c>
      <c r="HGD1" t="s">
        <v>6577</v>
      </c>
      <c r="HGE1" t="s">
        <v>6578</v>
      </c>
      <c r="HGF1" t="s">
        <v>6579</v>
      </c>
      <c r="HGG1" t="s">
        <v>6580</v>
      </c>
      <c r="HGH1" t="s">
        <v>6581</v>
      </c>
      <c r="HGI1" t="s">
        <v>6582</v>
      </c>
      <c r="HGJ1" t="s">
        <v>6583</v>
      </c>
      <c r="HGK1" t="s">
        <v>6584</v>
      </c>
      <c r="HGL1" t="s">
        <v>6585</v>
      </c>
      <c r="HGM1" t="s">
        <v>6586</v>
      </c>
      <c r="HGN1" t="s">
        <v>6587</v>
      </c>
      <c r="HGO1" t="s">
        <v>6588</v>
      </c>
      <c r="HGP1" t="s">
        <v>6589</v>
      </c>
      <c r="HGQ1" t="s">
        <v>6590</v>
      </c>
      <c r="HGR1" t="s">
        <v>6591</v>
      </c>
      <c r="HGS1" t="s">
        <v>6592</v>
      </c>
      <c r="HGT1" t="s">
        <v>6593</v>
      </c>
      <c r="HGU1" t="s">
        <v>6594</v>
      </c>
      <c r="HGV1" t="s">
        <v>6595</v>
      </c>
      <c r="HGW1" t="s">
        <v>6596</v>
      </c>
      <c r="HGX1" t="s">
        <v>6597</v>
      </c>
      <c r="HGY1" t="s">
        <v>6598</v>
      </c>
      <c r="HGZ1" t="s">
        <v>6599</v>
      </c>
      <c r="HHA1" t="s">
        <v>6600</v>
      </c>
      <c r="HHB1" t="s">
        <v>6601</v>
      </c>
      <c r="HHC1" t="s">
        <v>6602</v>
      </c>
      <c r="HHD1" t="s">
        <v>6603</v>
      </c>
      <c r="HHE1" t="s">
        <v>6604</v>
      </c>
      <c r="HHF1" t="s">
        <v>6605</v>
      </c>
      <c r="HHG1" t="s">
        <v>6606</v>
      </c>
      <c r="HHH1" t="s">
        <v>6607</v>
      </c>
      <c r="HHI1" t="s">
        <v>6608</v>
      </c>
      <c r="HHJ1" t="s">
        <v>6609</v>
      </c>
      <c r="HHK1" t="s">
        <v>6610</v>
      </c>
      <c r="HHL1" t="s">
        <v>6611</v>
      </c>
      <c r="HHM1" t="s">
        <v>6612</v>
      </c>
      <c r="HHN1" t="s">
        <v>6613</v>
      </c>
      <c r="HHO1" t="s">
        <v>6614</v>
      </c>
      <c r="HHP1" t="s">
        <v>6615</v>
      </c>
      <c r="HHQ1" t="s">
        <v>6616</v>
      </c>
      <c r="HHR1" t="s">
        <v>6617</v>
      </c>
      <c r="HHS1" t="s">
        <v>6618</v>
      </c>
      <c r="HHT1" t="s">
        <v>6619</v>
      </c>
      <c r="HHU1" t="s">
        <v>6620</v>
      </c>
      <c r="HHV1" t="s">
        <v>6621</v>
      </c>
      <c r="HHW1" t="s">
        <v>6622</v>
      </c>
      <c r="HHX1" t="s">
        <v>6623</v>
      </c>
      <c r="HHY1" t="s">
        <v>6624</v>
      </c>
      <c r="HHZ1" t="s">
        <v>6625</v>
      </c>
      <c r="HIA1" t="s">
        <v>6626</v>
      </c>
      <c r="HIB1" t="s">
        <v>6627</v>
      </c>
      <c r="HIC1" t="s">
        <v>6628</v>
      </c>
      <c r="HID1" t="s">
        <v>6629</v>
      </c>
      <c r="HIE1" t="s">
        <v>6630</v>
      </c>
      <c r="HIF1" t="s">
        <v>6631</v>
      </c>
      <c r="HIG1" t="s">
        <v>6632</v>
      </c>
      <c r="HIH1" t="s">
        <v>6633</v>
      </c>
      <c r="HII1" t="s">
        <v>6634</v>
      </c>
      <c r="HIJ1" t="s">
        <v>6635</v>
      </c>
      <c r="HIK1" t="s">
        <v>6636</v>
      </c>
      <c r="HIL1" t="s">
        <v>6637</v>
      </c>
      <c r="HIM1" t="s">
        <v>6638</v>
      </c>
      <c r="HIN1" t="s">
        <v>6639</v>
      </c>
      <c r="HIO1" t="s">
        <v>6640</v>
      </c>
      <c r="HIP1" t="s">
        <v>6641</v>
      </c>
      <c r="HIQ1" t="s">
        <v>6642</v>
      </c>
      <c r="HIR1" t="s">
        <v>6643</v>
      </c>
      <c r="HIS1" t="s">
        <v>6644</v>
      </c>
      <c r="HIT1" t="s">
        <v>6645</v>
      </c>
      <c r="HIU1" t="s">
        <v>6646</v>
      </c>
      <c r="HIV1" t="s">
        <v>6647</v>
      </c>
      <c r="HIW1" t="s">
        <v>6648</v>
      </c>
      <c r="HIX1" t="s">
        <v>6649</v>
      </c>
      <c r="HIY1" t="s">
        <v>6650</v>
      </c>
      <c r="HIZ1" t="s">
        <v>6651</v>
      </c>
      <c r="HJA1" t="s">
        <v>6652</v>
      </c>
      <c r="HJB1" t="s">
        <v>6653</v>
      </c>
      <c r="HJC1" t="s">
        <v>6654</v>
      </c>
      <c r="HJD1" t="s">
        <v>6655</v>
      </c>
      <c r="HJE1" t="s">
        <v>6656</v>
      </c>
      <c r="HJF1" t="s">
        <v>6657</v>
      </c>
      <c r="HJG1" t="s">
        <v>6658</v>
      </c>
      <c r="HJH1" t="s">
        <v>6659</v>
      </c>
      <c r="HJI1" t="s">
        <v>6660</v>
      </c>
      <c r="HJJ1" t="s">
        <v>6661</v>
      </c>
      <c r="HJK1" t="s">
        <v>6662</v>
      </c>
      <c r="HJL1" t="s">
        <v>6663</v>
      </c>
      <c r="HJM1" t="s">
        <v>6664</v>
      </c>
      <c r="HJN1" t="s">
        <v>6665</v>
      </c>
      <c r="HJO1" t="s">
        <v>6666</v>
      </c>
      <c r="HJP1" t="s">
        <v>6667</v>
      </c>
      <c r="HJQ1" t="s">
        <v>6668</v>
      </c>
      <c r="HJR1" t="s">
        <v>6669</v>
      </c>
      <c r="HJS1" t="s">
        <v>6670</v>
      </c>
      <c r="HJT1" t="s">
        <v>6671</v>
      </c>
      <c r="HJU1" t="s">
        <v>6672</v>
      </c>
      <c r="HJV1" t="s">
        <v>6673</v>
      </c>
      <c r="HJW1" t="s">
        <v>6674</v>
      </c>
      <c r="HJX1" t="s">
        <v>6675</v>
      </c>
      <c r="HJY1" t="s">
        <v>6676</v>
      </c>
      <c r="HJZ1" t="s">
        <v>6677</v>
      </c>
      <c r="HKA1" t="s">
        <v>6678</v>
      </c>
      <c r="HKB1" t="s">
        <v>6679</v>
      </c>
      <c r="HKC1" t="s">
        <v>6680</v>
      </c>
      <c r="HKD1" t="s">
        <v>6681</v>
      </c>
      <c r="HKE1" t="s">
        <v>6682</v>
      </c>
      <c r="HKF1" t="s">
        <v>6683</v>
      </c>
      <c r="HKG1" t="s">
        <v>6684</v>
      </c>
      <c r="HKH1" t="s">
        <v>6685</v>
      </c>
      <c r="HKI1" t="s">
        <v>6686</v>
      </c>
      <c r="HKJ1" t="s">
        <v>6687</v>
      </c>
      <c r="HKK1" t="s">
        <v>6688</v>
      </c>
      <c r="HKL1" t="s">
        <v>6689</v>
      </c>
      <c r="HKM1" t="s">
        <v>6690</v>
      </c>
      <c r="HKN1" t="s">
        <v>6691</v>
      </c>
      <c r="HKO1" t="s">
        <v>6692</v>
      </c>
      <c r="HKP1" t="s">
        <v>6693</v>
      </c>
      <c r="HKQ1" t="s">
        <v>6694</v>
      </c>
      <c r="HKR1" t="s">
        <v>6695</v>
      </c>
      <c r="HKS1" t="s">
        <v>6696</v>
      </c>
      <c r="HKT1" t="s">
        <v>6697</v>
      </c>
      <c r="HKU1" t="s">
        <v>6698</v>
      </c>
      <c r="HKV1" t="s">
        <v>6699</v>
      </c>
      <c r="HKW1" t="s">
        <v>6700</v>
      </c>
      <c r="HKX1" t="s">
        <v>6701</v>
      </c>
      <c r="HKY1" t="s">
        <v>6702</v>
      </c>
      <c r="HKZ1" t="s">
        <v>6703</v>
      </c>
      <c r="HLA1" t="s">
        <v>6704</v>
      </c>
      <c r="HLB1" t="s">
        <v>6705</v>
      </c>
      <c r="HLC1" t="s">
        <v>6706</v>
      </c>
      <c r="HLD1" t="s">
        <v>6707</v>
      </c>
      <c r="HLE1" t="s">
        <v>6708</v>
      </c>
      <c r="HLF1" t="s">
        <v>6709</v>
      </c>
      <c r="HLG1" t="s">
        <v>6710</v>
      </c>
      <c r="HLH1" t="s">
        <v>6711</v>
      </c>
      <c r="HLI1" t="s">
        <v>6712</v>
      </c>
      <c r="HLJ1" t="s">
        <v>6713</v>
      </c>
      <c r="HLK1" t="s">
        <v>6714</v>
      </c>
      <c r="HLL1" t="s">
        <v>6715</v>
      </c>
      <c r="HLM1" t="s">
        <v>6716</v>
      </c>
      <c r="HLN1" t="s">
        <v>6717</v>
      </c>
      <c r="HLO1" t="s">
        <v>6718</v>
      </c>
      <c r="HLP1" t="s">
        <v>6719</v>
      </c>
      <c r="HLQ1" t="s">
        <v>6720</v>
      </c>
      <c r="HLR1" t="s">
        <v>6721</v>
      </c>
      <c r="HLS1" t="s">
        <v>6722</v>
      </c>
      <c r="HLT1" t="s">
        <v>6723</v>
      </c>
      <c r="HLU1" t="s">
        <v>6724</v>
      </c>
      <c r="HLV1" t="s">
        <v>6725</v>
      </c>
      <c r="HLW1" t="s">
        <v>6726</v>
      </c>
      <c r="HLX1" t="s">
        <v>6727</v>
      </c>
      <c r="HLY1" t="s">
        <v>6728</v>
      </c>
      <c r="HLZ1" t="s">
        <v>6729</v>
      </c>
      <c r="HMA1" t="s">
        <v>6730</v>
      </c>
      <c r="HMB1" t="s">
        <v>6731</v>
      </c>
      <c r="HMC1" t="s">
        <v>6732</v>
      </c>
      <c r="HMD1" t="s">
        <v>6733</v>
      </c>
      <c r="HME1" t="s">
        <v>6734</v>
      </c>
      <c r="HMF1" t="s">
        <v>6735</v>
      </c>
      <c r="HMG1" t="s">
        <v>6736</v>
      </c>
      <c r="HMH1" t="s">
        <v>6737</v>
      </c>
      <c r="HMI1" t="s">
        <v>6738</v>
      </c>
      <c r="HMJ1" t="s">
        <v>6739</v>
      </c>
      <c r="HMK1" t="s">
        <v>6740</v>
      </c>
      <c r="HML1" t="s">
        <v>6741</v>
      </c>
      <c r="HMM1" t="s">
        <v>6742</v>
      </c>
      <c r="HMN1" t="s">
        <v>6743</v>
      </c>
      <c r="HMO1" t="s">
        <v>6744</v>
      </c>
      <c r="HMP1" t="s">
        <v>6745</v>
      </c>
      <c r="HMQ1" t="s">
        <v>6746</v>
      </c>
      <c r="HMR1" t="s">
        <v>6747</v>
      </c>
      <c r="HMS1" t="s">
        <v>6748</v>
      </c>
      <c r="HMT1" t="s">
        <v>6749</v>
      </c>
      <c r="HMU1" t="s">
        <v>6750</v>
      </c>
      <c r="HMV1" t="s">
        <v>6751</v>
      </c>
      <c r="HMW1" t="s">
        <v>6752</v>
      </c>
      <c r="HMX1" t="s">
        <v>6753</v>
      </c>
      <c r="HMY1" t="s">
        <v>6754</v>
      </c>
      <c r="HMZ1" t="s">
        <v>6755</v>
      </c>
      <c r="HNA1" t="s">
        <v>6756</v>
      </c>
      <c r="HNB1" t="s">
        <v>6757</v>
      </c>
      <c r="HNC1" t="s">
        <v>6758</v>
      </c>
      <c r="HND1" t="s">
        <v>6759</v>
      </c>
      <c r="HNE1" t="s">
        <v>6760</v>
      </c>
      <c r="HNF1" t="s">
        <v>6761</v>
      </c>
      <c r="HNG1" t="s">
        <v>6762</v>
      </c>
      <c r="HNH1" t="s">
        <v>6763</v>
      </c>
      <c r="HNI1" t="s">
        <v>6764</v>
      </c>
      <c r="HNJ1" t="s">
        <v>6765</v>
      </c>
      <c r="HNK1" t="s">
        <v>6766</v>
      </c>
      <c r="HNL1" t="s">
        <v>6767</v>
      </c>
      <c r="HNM1" t="s">
        <v>6768</v>
      </c>
      <c r="HNN1" t="s">
        <v>6769</v>
      </c>
      <c r="HNO1" t="s">
        <v>6770</v>
      </c>
      <c r="HNP1" t="s">
        <v>6771</v>
      </c>
      <c r="HNQ1" t="s">
        <v>6772</v>
      </c>
      <c r="HNR1" t="s">
        <v>6773</v>
      </c>
      <c r="HNS1" t="s">
        <v>6774</v>
      </c>
      <c r="HNT1" t="s">
        <v>6775</v>
      </c>
      <c r="HNU1" t="s">
        <v>6776</v>
      </c>
      <c r="HNV1" t="s">
        <v>6777</v>
      </c>
      <c r="HNW1" t="s">
        <v>6778</v>
      </c>
      <c r="HNX1" t="s">
        <v>6779</v>
      </c>
      <c r="HNY1" t="s">
        <v>6780</v>
      </c>
      <c r="HNZ1" t="s">
        <v>6781</v>
      </c>
      <c r="HOA1" t="s">
        <v>6782</v>
      </c>
      <c r="HOB1" t="s">
        <v>6783</v>
      </c>
      <c r="HOC1" t="s">
        <v>6784</v>
      </c>
      <c r="HOD1" t="s">
        <v>6785</v>
      </c>
      <c r="HOE1" t="s">
        <v>6786</v>
      </c>
      <c r="HOF1" t="s">
        <v>6787</v>
      </c>
      <c r="HOG1" t="s">
        <v>6788</v>
      </c>
      <c r="HOH1" t="s">
        <v>6789</v>
      </c>
      <c r="HOI1" t="s">
        <v>6790</v>
      </c>
      <c r="HOJ1" t="s">
        <v>6791</v>
      </c>
      <c r="HOK1" t="s">
        <v>6792</v>
      </c>
      <c r="HOL1" t="s">
        <v>6793</v>
      </c>
      <c r="HOM1" t="s">
        <v>6794</v>
      </c>
      <c r="HON1" t="s">
        <v>6795</v>
      </c>
      <c r="HOO1" t="s">
        <v>6796</v>
      </c>
      <c r="HOP1" t="s">
        <v>6797</v>
      </c>
      <c r="HOQ1" t="s">
        <v>6798</v>
      </c>
      <c r="HOR1" t="s">
        <v>6799</v>
      </c>
      <c r="HOS1" t="s">
        <v>6800</v>
      </c>
      <c r="HOT1" t="s">
        <v>6801</v>
      </c>
      <c r="HOU1" t="s">
        <v>6802</v>
      </c>
      <c r="HOV1" t="s">
        <v>6803</v>
      </c>
      <c r="HOW1" t="s">
        <v>6804</v>
      </c>
      <c r="HOX1" t="s">
        <v>6805</v>
      </c>
      <c r="HOY1" t="s">
        <v>6806</v>
      </c>
      <c r="HOZ1" t="s">
        <v>6807</v>
      </c>
      <c r="HPA1" t="s">
        <v>6808</v>
      </c>
      <c r="HPB1" t="s">
        <v>6809</v>
      </c>
      <c r="HPC1" t="s">
        <v>6810</v>
      </c>
      <c r="HPD1" t="s">
        <v>6811</v>
      </c>
      <c r="HPE1" t="s">
        <v>6812</v>
      </c>
      <c r="HPF1" t="s">
        <v>6813</v>
      </c>
      <c r="HPG1" t="s">
        <v>6814</v>
      </c>
      <c r="HPH1" t="s">
        <v>6815</v>
      </c>
      <c r="HPI1" t="s">
        <v>6816</v>
      </c>
      <c r="HPJ1" t="s">
        <v>6817</v>
      </c>
      <c r="HPK1" t="s">
        <v>6818</v>
      </c>
      <c r="HPL1" t="s">
        <v>6819</v>
      </c>
      <c r="HPM1" t="s">
        <v>6820</v>
      </c>
      <c r="HPN1" t="s">
        <v>6821</v>
      </c>
      <c r="HPO1" t="s">
        <v>6822</v>
      </c>
      <c r="HPP1" t="s">
        <v>6823</v>
      </c>
      <c r="HPQ1" t="s">
        <v>6824</v>
      </c>
      <c r="HPR1" t="s">
        <v>6825</v>
      </c>
      <c r="HPS1" t="s">
        <v>6826</v>
      </c>
      <c r="HPT1" t="s">
        <v>6827</v>
      </c>
      <c r="HPU1" t="s">
        <v>6828</v>
      </c>
      <c r="HPV1" t="s">
        <v>6829</v>
      </c>
      <c r="HPW1" t="s">
        <v>6830</v>
      </c>
      <c r="HPX1" t="s">
        <v>6831</v>
      </c>
      <c r="HPY1" t="s">
        <v>6832</v>
      </c>
      <c r="HPZ1" t="s">
        <v>6833</v>
      </c>
      <c r="HQA1" t="s">
        <v>6834</v>
      </c>
      <c r="HQB1" t="s">
        <v>6835</v>
      </c>
      <c r="HQC1" t="s">
        <v>6836</v>
      </c>
      <c r="HQD1" t="s">
        <v>6837</v>
      </c>
      <c r="HQE1" t="s">
        <v>6838</v>
      </c>
      <c r="HQF1" t="s">
        <v>6839</v>
      </c>
      <c r="HQG1" t="s">
        <v>6840</v>
      </c>
      <c r="HQH1" t="s">
        <v>6841</v>
      </c>
      <c r="HQI1" t="s">
        <v>6842</v>
      </c>
      <c r="HQJ1" t="s">
        <v>6843</v>
      </c>
      <c r="HQK1" t="s">
        <v>6844</v>
      </c>
      <c r="HQL1" t="s">
        <v>6845</v>
      </c>
      <c r="HQM1" t="s">
        <v>6846</v>
      </c>
      <c r="HQN1" t="s">
        <v>6847</v>
      </c>
      <c r="HQO1" t="s">
        <v>6848</v>
      </c>
      <c r="HQP1" t="s">
        <v>6849</v>
      </c>
      <c r="HQQ1" t="s">
        <v>6850</v>
      </c>
      <c r="HQR1" t="s">
        <v>6851</v>
      </c>
      <c r="HQS1" t="s">
        <v>6852</v>
      </c>
      <c r="HQT1" t="s">
        <v>6853</v>
      </c>
      <c r="HQU1" t="s">
        <v>6854</v>
      </c>
      <c r="HQV1" t="s">
        <v>6855</v>
      </c>
      <c r="HQW1" t="s">
        <v>6856</v>
      </c>
      <c r="HQX1" t="s">
        <v>6857</v>
      </c>
      <c r="HQY1" t="s">
        <v>6858</v>
      </c>
      <c r="HQZ1" t="s">
        <v>6859</v>
      </c>
      <c r="HRA1" t="s">
        <v>6860</v>
      </c>
      <c r="HRB1" t="s">
        <v>6861</v>
      </c>
      <c r="HRC1" t="s">
        <v>6862</v>
      </c>
      <c r="HRD1" t="s">
        <v>6863</v>
      </c>
      <c r="HRE1" t="s">
        <v>6864</v>
      </c>
      <c r="HRF1" t="s">
        <v>6865</v>
      </c>
      <c r="HRG1" t="s">
        <v>6866</v>
      </c>
      <c r="HRH1" t="s">
        <v>6867</v>
      </c>
      <c r="HRI1" t="s">
        <v>6868</v>
      </c>
      <c r="HRJ1" t="s">
        <v>6869</v>
      </c>
      <c r="HRK1" t="s">
        <v>6870</v>
      </c>
      <c r="HRL1" t="s">
        <v>6871</v>
      </c>
      <c r="HRM1" t="s">
        <v>6872</v>
      </c>
      <c r="HRN1" t="s">
        <v>6873</v>
      </c>
      <c r="HRO1" t="s">
        <v>6874</v>
      </c>
      <c r="HRP1" t="s">
        <v>6875</v>
      </c>
      <c r="HRQ1" t="s">
        <v>6876</v>
      </c>
      <c r="HRR1" t="s">
        <v>6877</v>
      </c>
      <c r="HRS1" t="s">
        <v>6878</v>
      </c>
      <c r="HRT1" t="s">
        <v>6879</v>
      </c>
      <c r="HRU1" t="s">
        <v>6880</v>
      </c>
      <c r="HRV1" t="s">
        <v>6881</v>
      </c>
      <c r="HRW1" t="s">
        <v>6882</v>
      </c>
      <c r="HRX1" t="s">
        <v>6883</v>
      </c>
      <c r="HRY1" t="s">
        <v>6884</v>
      </c>
      <c r="HRZ1" t="s">
        <v>6885</v>
      </c>
      <c r="HSA1" t="s">
        <v>6886</v>
      </c>
      <c r="HSB1" t="s">
        <v>6887</v>
      </c>
      <c r="HSC1" t="s">
        <v>6888</v>
      </c>
      <c r="HSD1" t="s">
        <v>6889</v>
      </c>
      <c r="HSE1" t="s">
        <v>6890</v>
      </c>
      <c r="HSF1" t="s">
        <v>6891</v>
      </c>
      <c r="HSG1" t="s">
        <v>6892</v>
      </c>
      <c r="HSH1" t="s">
        <v>6893</v>
      </c>
      <c r="HSI1" t="s">
        <v>6894</v>
      </c>
      <c r="HSJ1" t="s">
        <v>6895</v>
      </c>
      <c r="HSK1" t="s">
        <v>6896</v>
      </c>
      <c r="HSL1" t="s">
        <v>6897</v>
      </c>
      <c r="HSM1" t="s">
        <v>6898</v>
      </c>
      <c r="HSN1" t="s">
        <v>6899</v>
      </c>
      <c r="HSO1" t="s">
        <v>6900</v>
      </c>
      <c r="HSP1" t="s">
        <v>6901</v>
      </c>
      <c r="HSQ1" t="s">
        <v>6902</v>
      </c>
      <c r="HSR1" t="s">
        <v>6903</v>
      </c>
      <c r="HSS1" t="s">
        <v>6904</v>
      </c>
      <c r="HST1" t="s">
        <v>6905</v>
      </c>
      <c r="HSU1" t="s">
        <v>6906</v>
      </c>
      <c r="HSV1" t="s">
        <v>6907</v>
      </c>
      <c r="HSW1" t="s">
        <v>6908</v>
      </c>
      <c r="HSX1" t="s">
        <v>6909</v>
      </c>
      <c r="HSY1" t="s">
        <v>6910</v>
      </c>
      <c r="HSZ1" t="s">
        <v>6911</v>
      </c>
      <c r="HTA1" t="s">
        <v>6912</v>
      </c>
      <c r="HTB1" t="s">
        <v>6913</v>
      </c>
      <c r="HTC1" t="s">
        <v>6914</v>
      </c>
      <c r="HTD1" t="s">
        <v>6915</v>
      </c>
      <c r="HTE1" t="s">
        <v>6916</v>
      </c>
      <c r="HTF1" t="s">
        <v>6917</v>
      </c>
      <c r="HTG1" t="s">
        <v>6918</v>
      </c>
      <c r="HTH1" t="s">
        <v>6919</v>
      </c>
      <c r="HTI1" t="s">
        <v>6920</v>
      </c>
      <c r="HTJ1" t="s">
        <v>6921</v>
      </c>
      <c r="HTK1" t="s">
        <v>6922</v>
      </c>
      <c r="HTL1" t="s">
        <v>6923</v>
      </c>
      <c r="HTM1" t="s">
        <v>6924</v>
      </c>
      <c r="HTN1" t="s">
        <v>6925</v>
      </c>
      <c r="HTO1" t="s">
        <v>6926</v>
      </c>
      <c r="HTP1" t="s">
        <v>6927</v>
      </c>
      <c r="HTQ1" t="s">
        <v>6928</v>
      </c>
      <c r="HTR1" t="s">
        <v>6929</v>
      </c>
      <c r="HTS1" t="s">
        <v>6930</v>
      </c>
      <c r="HTT1" t="s">
        <v>6931</v>
      </c>
      <c r="HTU1" t="s">
        <v>6932</v>
      </c>
      <c r="HTV1" t="s">
        <v>6933</v>
      </c>
      <c r="HTW1" t="s">
        <v>6934</v>
      </c>
      <c r="HTX1" t="s">
        <v>6935</v>
      </c>
      <c r="HTY1" t="s">
        <v>6936</v>
      </c>
      <c r="HTZ1" t="s">
        <v>6937</v>
      </c>
      <c r="HUA1" t="s">
        <v>6938</v>
      </c>
      <c r="HUB1" t="s">
        <v>6939</v>
      </c>
      <c r="HUC1" t="s">
        <v>6940</v>
      </c>
      <c r="HUD1" t="s">
        <v>6941</v>
      </c>
      <c r="HUE1" t="s">
        <v>6942</v>
      </c>
      <c r="HUF1" t="s">
        <v>6943</v>
      </c>
      <c r="HUG1" t="s">
        <v>6944</v>
      </c>
      <c r="HUH1" t="s">
        <v>6945</v>
      </c>
      <c r="HUI1" t="s">
        <v>6946</v>
      </c>
      <c r="HUJ1" t="s">
        <v>6947</v>
      </c>
      <c r="HUK1" t="s">
        <v>6948</v>
      </c>
      <c r="HUL1" t="s">
        <v>6949</v>
      </c>
      <c r="HUM1" t="s">
        <v>6950</v>
      </c>
      <c r="HUN1" t="s">
        <v>6951</v>
      </c>
      <c r="HUO1" t="s">
        <v>6952</v>
      </c>
      <c r="HUP1" t="s">
        <v>6953</v>
      </c>
      <c r="HUQ1" t="s">
        <v>6954</v>
      </c>
      <c r="HUR1" t="s">
        <v>6955</v>
      </c>
      <c r="HUS1" t="s">
        <v>6956</v>
      </c>
      <c r="HUT1" t="s">
        <v>6957</v>
      </c>
      <c r="HUU1" t="s">
        <v>6958</v>
      </c>
      <c r="HUV1" t="s">
        <v>6959</v>
      </c>
      <c r="HUW1" t="s">
        <v>6960</v>
      </c>
      <c r="HUX1" t="s">
        <v>6961</v>
      </c>
      <c r="HUY1" t="s">
        <v>6962</v>
      </c>
      <c r="HUZ1" t="s">
        <v>6963</v>
      </c>
      <c r="HVA1" t="s">
        <v>6964</v>
      </c>
      <c r="HVB1" t="s">
        <v>6965</v>
      </c>
      <c r="HVC1" t="s">
        <v>6966</v>
      </c>
      <c r="HVD1" t="s">
        <v>6967</v>
      </c>
      <c r="HVE1" t="s">
        <v>6968</v>
      </c>
      <c r="HVF1" t="s">
        <v>6969</v>
      </c>
      <c r="HVG1" t="s">
        <v>6970</v>
      </c>
      <c r="HVH1" t="s">
        <v>6971</v>
      </c>
      <c r="HVI1" t="s">
        <v>6972</v>
      </c>
      <c r="HVJ1" t="s">
        <v>6973</v>
      </c>
      <c r="HVK1" t="s">
        <v>6974</v>
      </c>
      <c r="HVL1" t="s">
        <v>6975</v>
      </c>
      <c r="HVM1" t="s">
        <v>6976</v>
      </c>
      <c r="HVN1" t="s">
        <v>6977</v>
      </c>
      <c r="HVO1" t="s">
        <v>6978</v>
      </c>
      <c r="HVP1" t="s">
        <v>6979</v>
      </c>
      <c r="HVQ1" t="s">
        <v>6980</v>
      </c>
      <c r="HVR1" t="s">
        <v>6981</v>
      </c>
      <c r="HVS1" t="s">
        <v>6982</v>
      </c>
      <c r="HVT1" t="s">
        <v>6983</v>
      </c>
      <c r="HVU1" t="s">
        <v>6984</v>
      </c>
      <c r="HVV1" t="s">
        <v>6985</v>
      </c>
      <c r="HVW1" t="s">
        <v>6986</v>
      </c>
      <c r="HVX1" t="s">
        <v>6987</v>
      </c>
      <c r="HVY1" t="s">
        <v>6988</v>
      </c>
      <c r="HVZ1" t="s">
        <v>6989</v>
      </c>
      <c r="HWA1" t="s">
        <v>6990</v>
      </c>
      <c r="HWB1" t="s">
        <v>6991</v>
      </c>
      <c r="HWC1" t="s">
        <v>6992</v>
      </c>
      <c r="HWD1" t="s">
        <v>6993</v>
      </c>
      <c r="HWE1" t="s">
        <v>6994</v>
      </c>
      <c r="HWF1" t="s">
        <v>6995</v>
      </c>
      <c r="HWG1" t="s">
        <v>6996</v>
      </c>
      <c r="HWH1" t="s">
        <v>6997</v>
      </c>
      <c r="HWI1" t="s">
        <v>6998</v>
      </c>
      <c r="HWJ1" t="s">
        <v>6999</v>
      </c>
      <c r="HWK1" t="s">
        <v>7000</v>
      </c>
      <c r="HWL1" t="s">
        <v>7001</v>
      </c>
      <c r="HWM1" t="s">
        <v>7002</v>
      </c>
      <c r="HWN1" t="s">
        <v>7003</v>
      </c>
      <c r="HWO1" t="s">
        <v>7004</v>
      </c>
      <c r="HWP1" t="s">
        <v>7005</v>
      </c>
      <c r="HWQ1" t="s">
        <v>7006</v>
      </c>
      <c r="HWR1" t="s">
        <v>7007</v>
      </c>
      <c r="HWS1" t="s">
        <v>7008</v>
      </c>
      <c r="HWT1" t="s">
        <v>7009</v>
      </c>
      <c r="HWU1" t="s">
        <v>7010</v>
      </c>
      <c r="HWV1" t="s">
        <v>7011</v>
      </c>
      <c r="HWW1" t="s">
        <v>7012</v>
      </c>
      <c r="HWX1" t="s">
        <v>7013</v>
      </c>
      <c r="HWY1" t="s">
        <v>7014</v>
      </c>
      <c r="HWZ1" t="s">
        <v>7015</v>
      </c>
      <c r="HXA1" t="s">
        <v>7016</v>
      </c>
      <c r="HXB1" t="s">
        <v>7017</v>
      </c>
      <c r="HXC1" t="s">
        <v>7018</v>
      </c>
      <c r="HXD1" t="s">
        <v>7019</v>
      </c>
      <c r="HXE1" t="s">
        <v>7020</v>
      </c>
      <c r="HXF1" t="s">
        <v>7021</v>
      </c>
      <c r="HXG1" t="s">
        <v>7022</v>
      </c>
      <c r="HXH1" t="s">
        <v>7023</v>
      </c>
      <c r="HXI1" t="s">
        <v>7024</v>
      </c>
      <c r="HXJ1" t="s">
        <v>7025</v>
      </c>
      <c r="HXK1" t="s">
        <v>7026</v>
      </c>
      <c r="HXL1" t="s">
        <v>7027</v>
      </c>
      <c r="HXM1" t="s">
        <v>7028</v>
      </c>
      <c r="HXN1" t="s">
        <v>7029</v>
      </c>
      <c r="HXO1" t="s">
        <v>7030</v>
      </c>
      <c r="HXP1" t="s">
        <v>7031</v>
      </c>
      <c r="HXQ1" t="s">
        <v>7032</v>
      </c>
      <c r="HXR1" t="s">
        <v>7033</v>
      </c>
      <c r="HXS1" t="s">
        <v>7034</v>
      </c>
      <c r="HXT1" t="s">
        <v>7035</v>
      </c>
      <c r="HXU1" t="s">
        <v>7036</v>
      </c>
      <c r="HXV1" t="s">
        <v>7037</v>
      </c>
      <c r="HXW1" t="s">
        <v>7038</v>
      </c>
      <c r="HXX1" t="s">
        <v>7039</v>
      </c>
      <c r="HXY1" t="s">
        <v>7040</v>
      </c>
      <c r="HXZ1" t="s">
        <v>7041</v>
      </c>
      <c r="HYA1" t="s">
        <v>7042</v>
      </c>
      <c r="HYB1" t="s">
        <v>7043</v>
      </c>
      <c r="HYC1" t="s">
        <v>7044</v>
      </c>
      <c r="HYD1" t="s">
        <v>7045</v>
      </c>
      <c r="HYE1" t="s">
        <v>7046</v>
      </c>
      <c r="HYF1" t="s">
        <v>7047</v>
      </c>
      <c r="HYG1" t="s">
        <v>7048</v>
      </c>
      <c r="HYH1" t="s">
        <v>7049</v>
      </c>
      <c r="HYI1" t="s">
        <v>7050</v>
      </c>
      <c r="HYJ1" t="s">
        <v>7051</v>
      </c>
      <c r="HYK1" t="s">
        <v>7052</v>
      </c>
      <c r="HYL1" t="s">
        <v>7053</v>
      </c>
      <c r="HYM1" t="s">
        <v>7054</v>
      </c>
      <c r="HYN1" t="s">
        <v>7055</v>
      </c>
      <c r="HYO1" t="s">
        <v>7056</v>
      </c>
      <c r="HYP1" t="s">
        <v>7057</v>
      </c>
      <c r="HYQ1" t="s">
        <v>7058</v>
      </c>
      <c r="HYR1" t="s">
        <v>7059</v>
      </c>
      <c r="HYS1" t="s">
        <v>7060</v>
      </c>
      <c r="HYT1" t="s">
        <v>7061</v>
      </c>
      <c r="HYU1" t="s">
        <v>7062</v>
      </c>
      <c r="HYV1" t="s">
        <v>7063</v>
      </c>
      <c r="HYW1" t="s">
        <v>7064</v>
      </c>
      <c r="HYX1" t="s">
        <v>7065</v>
      </c>
      <c r="HYY1" t="s">
        <v>7066</v>
      </c>
      <c r="HYZ1" t="s">
        <v>7067</v>
      </c>
      <c r="HZA1" t="s">
        <v>7068</v>
      </c>
      <c r="HZB1" t="s">
        <v>7069</v>
      </c>
      <c r="HZC1" t="s">
        <v>7070</v>
      </c>
      <c r="HZD1" t="s">
        <v>7071</v>
      </c>
      <c r="HZE1" t="s">
        <v>7072</v>
      </c>
      <c r="HZF1" t="s">
        <v>7073</v>
      </c>
      <c r="HZG1" t="s">
        <v>7074</v>
      </c>
      <c r="HZH1" t="s">
        <v>7075</v>
      </c>
      <c r="HZI1" t="s">
        <v>7076</v>
      </c>
      <c r="HZJ1" t="s">
        <v>7077</v>
      </c>
      <c r="HZK1" t="s">
        <v>7078</v>
      </c>
      <c r="HZL1" t="s">
        <v>7079</v>
      </c>
      <c r="HZM1" t="s">
        <v>7080</v>
      </c>
      <c r="HZN1" t="s">
        <v>7081</v>
      </c>
      <c r="HZO1" t="s">
        <v>7082</v>
      </c>
      <c r="HZP1" t="s">
        <v>7083</v>
      </c>
      <c r="HZQ1" t="s">
        <v>7084</v>
      </c>
      <c r="HZR1" t="s">
        <v>7085</v>
      </c>
      <c r="HZS1" t="s">
        <v>7086</v>
      </c>
      <c r="HZT1" t="s">
        <v>7087</v>
      </c>
      <c r="HZU1" t="s">
        <v>7088</v>
      </c>
      <c r="HZV1" t="s">
        <v>7089</v>
      </c>
      <c r="HZW1" t="s">
        <v>7090</v>
      </c>
      <c r="HZX1" t="s">
        <v>7091</v>
      </c>
      <c r="HZY1" t="s">
        <v>7092</v>
      </c>
      <c r="HZZ1" t="s">
        <v>7093</v>
      </c>
      <c r="IAA1" t="s">
        <v>7094</v>
      </c>
      <c r="IAB1" t="s">
        <v>7095</v>
      </c>
      <c r="IAC1" t="s">
        <v>7096</v>
      </c>
      <c r="IAD1" t="s">
        <v>7097</v>
      </c>
      <c r="IAE1" t="s">
        <v>7098</v>
      </c>
      <c r="IAF1" t="s">
        <v>7099</v>
      </c>
      <c r="IAG1" t="s">
        <v>7100</v>
      </c>
      <c r="IAH1" t="s">
        <v>7101</v>
      </c>
      <c r="IAI1" t="s">
        <v>7102</v>
      </c>
      <c r="IAJ1" t="s">
        <v>7103</v>
      </c>
      <c r="IAK1" t="s">
        <v>7104</v>
      </c>
      <c r="IAL1" t="s">
        <v>7105</v>
      </c>
      <c r="IAM1" t="s">
        <v>7106</v>
      </c>
      <c r="IAN1" t="s">
        <v>7107</v>
      </c>
      <c r="IAO1" t="s">
        <v>7108</v>
      </c>
      <c r="IAP1" t="s">
        <v>7109</v>
      </c>
      <c r="IAQ1" t="s">
        <v>7110</v>
      </c>
      <c r="IAR1" t="s">
        <v>7111</v>
      </c>
      <c r="IAS1" t="s">
        <v>7112</v>
      </c>
      <c r="IAT1" t="s">
        <v>7113</v>
      </c>
      <c r="IAU1" t="s">
        <v>7114</v>
      </c>
      <c r="IAV1" t="s">
        <v>7115</v>
      </c>
      <c r="IAW1" t="s">
        <v>7116</v>
      </c>
      <c r="IAX1" t="s">
        <v>7117</v>
      </c>
      <c r="IAY1" t="s">
        <v>7118</v>
      </c>
      <c r="IAZ1" t="s">
        <v>7119</v>
      </c>
      <c r="IBA1" t="s">
        <v>7120</v>
      </c>
      <c r="IBB1" t="s">
        <v>7121</v>
      </c>
      <c r="IBC1" t="s">
        <v>7122</v>
      </c>
      <c r="IBD1" t="s">
        <v>7123</v>
      </c>
      <c r="IBE1" t="s">
        <v>7124</v>
      </c>
      <c r="IBF1" t="s">
        <v>7125</v>
      </c>
      <c r="IBG1" t="s">
        <v>7126</v>
      </c>
      <c r="IBH1" t="s">
        <v>7127</v>
      </c>
      <c r="IBI1" t="s">
        <v>7128</v>
      </c>
      <c r="IBJ1" t="s">
        <v>7129</v>
      </c>
      <c r="IBK1" t="s">
        <v>7130</v>
      </c>
      <c r="IBL1" t="s">
        <v>7131</v>
      </c>
      <c r="IBM1" t="s">
        <v>7132</v>
      </c>
      <c r="IBN1" t="s">
        <v>7133</v>
      </c>
      <c r="IBO1" t="s">
        <v>7134</v>
      </c>
      <c r="IBP1" t="s">
        <v>7135</v>
      </c>
      <c r="IBQ1" t="s">
        <v>7136</v>
      </c>
      <c r="IBR1" t="s">
        <v>7137</v>
      </c>
      <c r="IBS1" t="s">
        <v>7138</v>
      </c>
      <c r="IBT1" t="s">
        <v>7139</v>
      </c>
      <c r="IBU1" t="s">
        <v>7140</v>
      </c>
      <c r="IBV1" t="s">
        <v>7141</v>
      </c>
      <c r="IBW1" t="s">
        <v>7142</v>
      </c>
      <c r="IBX1" t="s">
        <v>7143</v>
      </c>
      <c r="IBY1" t="s">
        <v>7144</v>
      </c>
      <c r="IBZ1" t="s">
        <v>7145</v>
      </c>
      <c r="ICA1" t="s">
        <v>7146</v>
      </c>
      <c r="ICB1" t="s">
        <v>7147</v>
      </c>
      <c r="ICC1" t="s">
        <v>7148</v>
      </c>
      <c r="ICD1" t="s">
        <v>7149</v>
      </c>
      <c r="ICE1" t="s">
        <v>7150</v>
      </c>
      <c r="ICF1" t="s">
        <v>7151</v>
      </c>
      <c r="ICG1" t="s">
        <v>7152</v>
      </c>
      <c r="ICH1" t="s">
        <v>7153</v>
      </c>
      <c r="ICI1" t="s">
        <v>7154</v>
      </c>
      <c r="ICJ1" t="s">
        <v>7155</v>
      </c>
      <c r="ICK1" t="s">
        <v>7156</v>
      </c>
      <c r="ICL1" t="s">
        <v>7157</v>
      </c>
      <c r="ICM1" t="s">
        <v>7158</v>
      </c>
      <c r="ICN1" t="s">
        <v>7159</v>
      </c>
      <c r="ICO1" t="s">
        <v>7160</v>
      </c>
      <c r="ICP1" t="s">
        <v>7161</v>
      </c>
      <c r="ICQ1" t="s">
        <v>7162</v>
      </c>
      <c r="ICR1" t="s">
        <v>7163</v>
      </c>
      <c r="ICS1" t="s">
        <v>7164</v>
      </c>
      <c r="ICT1" t="s">
        <v>7165</v>
      </c>
      <c r="ICU1" t="s">
        <v>7166</v>
      </c>
      <c r="ICV1" t="s">
        <v>7167</v>
      </c>
      <c r="ICW1" t="s">
        <v>7168</v>
      </c>
      <c r="ICX1" t="s">
        <v>7169</v>
      </c>
      <c r="ICY1" t="s">
        <v>7170</v>
      </c>
      <c r="ICZ1" t="s">
        <v>7171</v>
      </c>
      <c r="IDA1" t="s">
        <v>7172</v>
      </c>
      <c r="IDB1" t="s">
        <v>7173</v>
      </c>
      <c r="IDC1" t="s">
        <v>7174</v>
      </c>
      <c r="IDD1" t="s">
        <v>7175</v>
      </c>
      <c r="IDE1" t="s">
        <v>7176</v>
      </c>
      <c r="IDF1" t="s">
        <v>7177</v>
      </c>
      <c r="IDG1" t="s">
        <v>7178</v>
      </c>
      <c r="IDH1" t="s">
        <v>7179</v>
      </c>
      <c r="IDI1" t="s">
        <v>7180</v>
      </c>
      <c r="IDJ1" t="s">
        <v>7181</v>
      </c>
      <c r="IDK1" t="s">
        <v>7182</v>
      </c>
      <c r="IDL1" t="s">
        <v>7183</v>
      </c>
      <c r="IDM1" t="s">
        <v>7184</v>
      </c>
      <c r="IDN1" t="s">
        <v>7185</v>
      </c>
      <c r="IDO1" t="s">
        <v>7186</v>
      </c>
      <c r="IDP1" t="s">
        <v>7187</v>
      </c>
      <c r="IDQ1" t="s">
        <v>7188</v>
      </c>
      <c r="IDR1" t="s">
        <v>7189</v>
      </c>
      <c r="IDS1" t="s">
        <v>7190</v>
      </c>
      <c r="IDT1" t="s">
        <v>7191</v>
      </c>
      <c r="IDU1" t="s">
        <v>7192</v>
      </c>
      <c r="IDV1" t="s">
        <v>7193</v>
      </c>
      <c r="IDW1" t="s">
        <v>7194</v>
      </c>
      <c r="IDX1" t="s">
        <v>7195</v>
      </c>
      <c r="IDY1" t="s">
        <v>7196</v>
      </c>
      <c r="IDZ1" t="s">
        <v>7197</v>
      </c>
      <c r="IEA1" t="s">
        <v>7198</v>
      </c>
      <c r="IEB1" t="s">
        <v>7199</v>
      </c>
      <c r="IEC1" t="s">
        <v>7200</v>
      </c>
      <c r="IED1" t="s">
        <v>7201</v>
      </c>
      <c r="IEE1" t="s">
        <v>7202</v>
      </c>
      <c r="IEF1" t="s">
        <v>7203</v>
      </c>
      <c r="IEG1" t="s">
        <v>7204</v>
      </c>
      <c r="IEH1" t="s">
        <v>7205</v>
      </c>
      <c r="IEI1" t="s">
        <v>7206</v>
      </c>
      <c r="IEJ1" t="s">
        <v>7207</v>
      </c>
      <c r="IEK1" t="s">
        <v>7208</v>
      </c>
      <c r="IEL1" t="s">
        <v>7209</v>
      </c>
      <c r="IEM1" t="s">
        <v>7210</v>
      </c>
      <c r="IEN1" t="s">
        <v>7211</v>
      </c>
      <c r="IEO1" t="s">
        <v>7212</v>
      </c>
      <c r="IEP1" t="s">
        <v>7213</v>
      </c>
      <c r="IEQ1" t="s">
        <v>7214</v>
      </c>
      <c r="IER1" t="s">
        <v>7215</v>
      </c>
      <c r="IES1" t="s">
        <v>7216</v>
      </c>
      <c r="IET1" t="s">
        <v>7217</v>
      </c>
      <c r="IEU1" t="s">
        <v>7218</v>
      </c>
      <c r="IEV1" t="s">
        <v>7219</v>
      </c>
      <c r="IEW1" t="s">
        <v>7220</v>
      </c>
      <c r="IEX1" t="s">
        <v>7221</v>
      </c>
      <c r="IEY1" t="s">
        <v>7222</v>
      </c>
      <c r="IEZ1" t="s">
        <v>7223</v>
      </c>
      <c r="IFA1" t="s">
        <v>7224</v>
      </c>
      <c r="IFB1" t="s">
        <v>7225</v>
      </c>
      <c r="IFC1" t="s">
        <v>7226</v>
      </c>
      <c r="IFD1" t="s">
        <v>7227</v>
      </c>
      <c r="IFE1" t="s">
        <v>7228</v>
      </c>
      <c r="IFF1" t="s">
        <v>7229</v>
      </c>
      <c r="IFG1" t="s">
        <v>7230</v>
      </c>
      <c r="IFH1" t="s">
        <v>7231</v>
      </c>
      <c r="IFI1" t="s">
        <v>7232</v>
      </c>
      <c r="IFJ1" t="s">
        <v>7233</v>
      </c>
      <c r="IFK1" t="s">
        <v>7234</v>
      </c>
      <c r="IFL1" t="s">
        <v>7235</v>
      </c>
      <c r="IFM1" t="s">
        <v>7236</v>
      </c>
      <c r="IFN1" t="s">
        <v>7237</v>
      </c>
      <c r="IFO1" t="s">
        <v>7238</v>
      </c>
      <c r="IFP1" t="s">
        <v>7239</v>
      </c>
      <c r="IFQ1" t="s">
        <v>7240</v>
      </c>
      <c r="IFR1" t="s">
        <v>7241</v>
      </c>
      <c r="IFS1" t="s">
        <v>7242</v>
      </c>
      <c r="IFT1" t="s">
        <v>7243</v>
      </c>
      <c r="IFU1" t="s">
        <v>7244</v>
      </c>
      <c r="IFV1" t="s">
        <v>7245</v>
      </c>
      <c r="IFW1" t="s">
        <v>7246</v>
      </c>
      <c r="IFX1" t="s">
        <v>7247</v>
      </c>
      <c r="IFY1" t="s">
        <v>7248</v>
      </c>
      <c r="IFZ1" t="s">
        <v>7249</v>
      </c>
      <c r="IGA1" t="s">
        <v>7250</v>
      </c>
      <c r="IGB1" t="s">
        <v>7251</v>
      </c>
      <c r="IGC1" t="s">
        <v>7252</v>
      </c>
      <c r="IGD1" t="s">
        <v>7253</v>
      </c>
      <c r="IGE1" t="s">
        <v>7254</v>
      </c>
      <c r="IGF1" t="s">
        <v>7255</v>
      </c>
      <c r="IGG1" t="s">
        <v>7256</v>
      </c>
      <c r="IGH1" t="s">
        <v>7257</v>
      </c>
      <c r="IGI1" t="s">
        <v>7258</v>
      </c>
      <c r="IGJ1" t="s">
        <v>7259</v>
      </c>
      <c r="IGK1" t="s">
        <v>7260</v>
      </c>
      <c r="IGL1" t="s">
        <v>7261</v>
      </c>
      <c r="IGM1" t="s">
        <v>7262</v>
      </c>
      <c r="IGN1" t="s">
        <v>7263</v>
      </c>
      <c r="IGO1" t="s">
        <v>7264</v>
      </c>
      <c r="IGP1" t="s">
        <v>7265</v>
      </c>
      <c r="IGQ1" t="s">
        <v>7266</v>
      </c>
      <c r="IGR1" t="s">
        <v>7267</v>
      </c>
      <c r="IGS1" t="s">
        <v>7268</v>
      </c>
      <c r="IGT1" t="s">
        <v>7269</v>
      </c>
      <c r="IGU1" t="s">
        <v>7270</v>
      </c>
      <c r="IGV1" t="s">
        <v>7271</v>
      </c>
      <c r="IGW1" t="s">
        <v>7272</v>
      </c>
      <c r="IGX1" t="s">
        <v>7273</v>
      </c>
      <c r="IGY1" t="s">
        <v>7274</v>
      </c>
      <c r="IGZ1" t="s">
        <v>7275</v>
      </c>
      <c r="IHA1" t="s">
        <v>7276</v>
      </c>
      <c r="IHB1" t="s">
        <v>7277</v>
      </c>
      <c r="IHC1" t="s">
        <v>7278</v>
      </c>
      <c r="IHD1" t="s">
        <v>7279</v>
      </c>
      <c r="IHE1" t="s">
        <v>7280</v>
      </c>
      <c r="IHF1" t="s">
        <v>7281</v>
      </c>
      <c r="IHG1" t="s">
        <v>7282</v>
      </c>
      <c r="IHH1" t="s">
        <v>7283</v>
      </c>
      <c r="IHI1" t="s">
        <v>7284</v>
      </c>
      <c r="IHJ1" t="s">
        <v>7285</v>
      </c>
      <c r="IHK1" t="s">
        <v>7286</v>
      </c>
      <c r="IHL1" t="s">
        <v>7287</v>
      </c>
      <c r="IHM1" t="s">
        <v>7288</v>
      </c>
      <c r="IHN1" t="s">
        <v>7289</v>
      </c>
      <c r="IHO1" t="s">
        <v>7290</v>
      </c>
      <c r="IHP1" t="s">
        <v>7291</v>
      </c>
      <c r="IHQ1" t="s">
        <v>7292</v>
      </c>
      <c r="IHR1" t="s">
        <v>7293</v>
      </c>
      <c r="IHS1" t="s">
        <v>7294</v>
      </c>
      <c r="IHT1" t="s">
        <v>7295</v>
      </c>
      <c r="IHU1" t="s">
        <v>7296</v>
      </c>
      <c r="IHV1" t="s">
        <v>7297</v>
      </c>
      <c r="IHW1" t="s">
        <v>7298</v>
      </c>
      <c r="IHX1" t="s">
        <v>7299</v>
      </c>
      <c r="IHY1" t="s">
        <v>7300</v>
      </c>
      <c r="IHZ1" t="s">
        <v>7301</v>
      </c>
      <c r="IIA1" t="s">
        <v>7302</v>
      </c>
      <c r="IIB1" t="s">
        <v>7303</v>
      </c>
      <c r="IIC1" t="s">
        <v>7304</v>
      </c>
      <c r="IID1" t="s">
        <v>7305</v>
      </c>
      <c r="IIE1" t="s">
        <v>7306</v>
      </c>
      <c r="IIF1" t="s">
        <v>7307</v>
      </c>
      <c r="IIG1" t="s">
        <v>7308</v>
      </c>
      <c r="IIH1" t="s">
        <v>7309</v>
      </c>
      <c r="III1" t="s">
        <v>7310</v>
      </c>
      <c r="IIJ1" t="s">
        <v>7311</v>
      </c>
      <c r="IIK1" t="s">
        <v>7312</v>
      </c>
      <c r="IIL1" t="s">
        <v>7313</v>
      </c>
      <c r="IIM1" t="s">
        <v>7314</v>
      </c>
      <c r="IIN1" t="s">
        <v>7315</v>
      </c>
      <c r="IIO1" t="s">
        <v>7316</v>
      </c>
      <c r="IIP1" t="s">
        <v>7317</v>
      </c>
      <c r="IIQ1" t="s">
        <v>7318</v>
      </c>
      <c r="IIR1" t="s">
        <v>7319</v>
      </c>
      <c r="IIS1" t="s">
        <v>7320</v>
      </c>
      <c r="IIT1" t="s">
        <v>7321</v>
      </c>
      <c r="IIU1" t="s">
        <v>7322</v>
      </c>
      <c r="IIV1" t="s">
        <v>7323</v>
      </c>
      <c r="IIW1" t="s">
        <v>7324</v>
      </c>
      <c r="IIX1" t="s">
        <v>7325</v>
      </c>
      <c r="IIY1" t="s">
        <v>7326</v>
      </c>
      <c r="IIZ1" t="s">
        <v>7327</v>
      </c>
      <c r="IJA1" t="s">
        <v>7328</v>
      </c>
      <c r="IJB1" t="s">
        <v>7329</v>
      </c>
      <c r="IJC1" t="s">
        <v>7330</v>
      </c>
      <c r="IJD1" t="s">
        <v>7331</v>
      </c>
      <c r="IJE1" t="s">
        <v>7332</v>
      </c>
      <c r="IJF1" t="s">
        <v>7333</v>
      </c>
      <c r="IJG1" t="s">
        <v>7334</v>
      </c>
      <c r="IJH1" t="s">
        <v>7335</v>
      </c>
      <c r="IJI1" t="s">
        <v>7336</v>
      </c>
      <c r="IJJ1" t="s">
        <v>7337</v>
      </c>
      <c r="IJK1" t="s">
        <v>7338</v>
      </c>
      <c r="IJL1" t="s">
        <v>7339</v>
      </c>
      <c r="IJM1" t="s">
        <v>7340</v>
      </c>
      <c r="IJN1" t="s">
        <v>7341</v>
      </c>
      <c r="IJO1" t="s">
        <v>7342</v>
      </c>
      <c r="IJP1" t="s">
        <v>7343</v>
      </c>
      <c r="IJQ1" t="s">
        <v>7344</v>
      </c>
      <c r="IJR1" t="s">
        <v>7345</v>
      </c>
      <c r="IJS1" t="s">
        <v>7346</v>
      </c>
      <c r="IJT1" t="s">
        <v>7347</v>
      </c>
      <c r="IJU1" t="s">
        <v>7348</v>
      </c>
      <c r="IJV1" t="s">
        <v>7349</v>
      </c>
      <c r="IJW1" t="s">
        <v>7350</v>
      </c>
      <c r="IJX1" t="s">
        <v>7351</v>
      </c>
      <c r="IJY1" t="s">
        <v>7352</v>
      </c>
      <c r="IJZ1" t="s">
        <v>7353</v>
      </c>
      <c r="IKA1" t="s">
        <v>7354</v>
      </c>
      <c r="IKB1" t="s">
        <v>7355</v>
      </c>
      <c r="IKC1" t="s">
        <v>7356</v>
      </c>
      <c r="IKD1" t="s">
        <v>7357</v>
      </c>
      <c r="IKE1" t="s">
        <v>7358</v>
      </c>
      <c r="IKF1" t="s">
        <v>7359</v>
      </c>
      <c r="IKG1" t="s">
        <v>7360</v>
      </c>
      <c r="IKH1" t="s">
        <v>7361</v>
      </c>
      <c r="IKI1" t="s">
        <v>7362</v>
      </c>
      <c r="IKJ1" t="s">
        <v>7363</v>
      </c>
      <c r="IKK1" t="s">
        <v>7364</v>
      </c>
      <c r="IKL1" t="s">
        <v>7365</v>
      </c>
      <c r="IKM1" t="s">
        <v>7366</v>
      </c>
      <c r="IKN1" t="s">
        <v>7367</v>
      </c>
      <c r="IKO1" t="s">
        <v>7368</v>
      </c>
      <c r="IKP1" t="s">
        <v>7369</v>
      </c>
      <c r="IKQ1" t="s">
        <v>7370</v>
      </c>
      <c r="IKR1" t="s">
        <v>7371</v>
      </c>
      <c r="IKS1" t="s">
        <v>7372</v>
      </c>
      <c r="IKT1" t="s">
        <v>7373</v>
      </c>
      <c r="IKU1" t="s">
        <v>7374</v>
      </c>
      <c r="IKV1" t="s">
        <v>7375</v>
      </c>
      <c r="IKW1" t="s">
        <v>7376</v>
      </c>
      <c r="IKX1" t="s">
        <v>7377</v>
      </c>
      <c r="IKY1" t="s">
        <v>7378</v>
      </c>
      <c r="IKZ1" t="s">
        <v>7379</v>
      </c>
      <c r="ILA1" t="s">
        <v>7380</v>
      </c>
      <c r="ILB1" t="s">
        <v>7381</v>
      </c>
      <c r="ILC1" t="s">
        <v>7382</v>
      </c>
      <c r="ILD1" t="s">
        <v>7383</v>
      </c>
      <c r="ILE1" t="s">
        <v>7384</v>
      </c>
      <c r="ILF1" t="s">
        <v>7385</v>
      </c>
      <c r="ILG1" t="s">
        <v>7386</v>
      </c>
      <c r="ILH1" t="s">
        <v>7387</v>
      </c>
      <c r="ILI1" t="s">
        <v>7388</v>
      </c>
      <c r="ILJ1" t="s">
        <v>7389</v>
      </c>
      <c r="ILK1" t="s">
        <v>7390</v>
      </c>
      <c r="ILL1" t="s">
        <v>7391</v>
      </c>
      <c r="ILM1" t="s">
        <v>7392</v>
      </c>
      <c r="ILN1" t="s">
        <v>7393</v>
      </c>
      <c r="ILO1" t="s">
        <v>7394</v>
      </c>
      <c r="ILP1" t="s">
        <v>7395</v>
      </c>
      <c r="ILQ1" t="s">
        <v>7396</v>
      </c>
      <c r="ILR1" t="s">
        <v>7397</v>
      </c>
      <c r="ILS1" t="s">
        <v>7398</v>
      </c>
      <c r="ILT1" t="s">
        <v>7399</v>
      </c>
      <c r="ILU1" t="s">
        <v>7400</v>
      </c>
      <c r="ILV1" t="s">
        <v>7401</v>
      </c>
      <c r="ILW1" t="s">
        <v>7402</v>
      </c>
      <c r="ILX1" t="s">
        <v>7403</v>
      </c>
      <c r="ILY1" t="s">
        <v>7404</v>
      </c>
      <c r="ILZ1" t="s">
        <v>7405</v>
      </c>
      <c r="IMA1" t="s">
        <v>7406</v>
      </c>
      <c r="IMB1" t="s">
        <v>7407</v>
      </c>
      <c r="IMC1" t="s">
        <v>7408</v>
      </c>
      <c r="IMD1" t="s">
        <v>7409</v>
      </c>
      <c r="IME1" t="s">
        <v>7410</v>
      </c>
      <c r="IMF1" t="s">
        <v>7411</v>
      </c>
      <c r="IMG1" t="s">
        <v>7412</v>
      </c>
      <c r="IMH1" t="s">
        <v>7413</v>
      </c>
      <c r="IMI1" t="s">
        <v>7414</v>
      </c>
      <c r="IMJ1" t="s">
        <v>7415</v>
      </c>
      <c r="IMK1" t="s">
        <v>7416</v>
      </c>
      <c r="IML1" t="s">
        <v>7417</v>
      </c>
      <c r="IMM1" t="s">
        <v>7418</v>
      </c>
      <c r="IMN1" t="s">
        <v>7419</v>
      </c>
      <c r="IMO1" t="s">
        <v>7420</v>
      </c>
      <c r="IMP1" t="s">
        <v>7421</v>
      </c>
      <c r="IMQ1" t="s">
        <v>7422</v>
      </c>
      <c r="IMR1" t="s">
        <v>7423</v>
      </c>
      <c r="IMS1" t="s">
        <v>7424</v>
      </c>
      <c r="IMT1" t="s">
        <v>7425</v>
      </c>
      <c r="IMU1" t="s">
        <v>7426</v>
      </c>
      <c r="IMV1" t="s">
        <v>7427</v>
      </c>
      <c r="IMW1" t="s">
        <v>7428</v>
      </c>
      <c r="IMX1" t="s">
        <v>7429</v>
      </c>
      <c r="IMY1" t="s">
        <v>7430</v>
      </c>
      <c r="IMZ1" t="s">
        <v>7431</v>
      </c>
      <c r="INA1" t="s">
        <v>7432</v>
      </c>
      <c r="INB1" t="s">
        <v>7433</v>
      </c>
      <c r="INC1" t="s">
        <v>7434</v>
      </c>
      <c r="IND1" t="s">
        <v>7435</v>
      </c>
      <c r="INE1" t="s">
        <v>7436</v>
      </c>
      <c r="INF1" t="s">
        <v>7437</v>
      </c>
      <c r="ING1" t="s">
        <v>7438</v>
      </c>
      <c r="INH1" t="s">
        <v>7439</v>
      </c>
      <c r="INI1" t="s">
        <v>7440</v>
      </c>
      <c r="INJ1" t="s">
        <v>7441</v>
      </c>
      <c r="INK1" t="s">
        <v>7442</v>
      </c>
      <c r="INL1" t="s">
        <v>7443</v>
      </c>
      <c r="INM1" t="s">
        <v>7444</v>
      </c>
      <c r="INN1" t="s">
        <v>7445</v>
      </c>
      <c r="INO1" t="s">
        <v>7446</v>
      </c>
      <c r="INP1" t="s">
        <v>7447</v>
      </c>
      <c r="INQ1" t="s">
        <v>7448</v>
      </c>
      <c r="INR1" t="s">
        <v>7449</v>
      </c>
      <c r="INS1" t="s">
        <v>7450</v>
      </c>
      <c r="INT1" t="s">
        <v>7451</v>
      </c>
      <c r="INU1" t="s">
        <v>7452</v>
      </c>
      <c r="INV1" t="s">
        <v>7453</v>
      </c>
      <c r="INW1" t="s">
        <v>7454</v>
      </c>
      <c r="INX1" t="s">
        <v>7455</v>
      </c>
      <c r="INY1" t="s">
        <v>7456</v>
      </c>
      <c r="INZ1" t="s">
        <v>7457</v>
      </c>
      <c r="IOA1" t="s">
        <v>7458</v>
      </c>
      <c r="IOB1" t="s">
        <v>7459</v>
      </c>
      <c r="IOC1" t="s">
        <v>7460</v>
      </c>
      <c r="IOD1" t="s">
        <v>7461</v>
      </c>
      <c r="IOE1" t="s">
        <v>7462</v>
      </c>
      <c r="IOF1" t="s">
        <v>7463</v>
      </c>
      <c r="IOG1" t="s">
        <v>7464</v>
      </c>
      <c r="IOH1" t="s">
        <v>7465</v>
      </c>
      <c r="IOI1" t="s">
        <v>7466</v>
      </c>
      <c r="IOJ1" t="s">
        <v>7467</v>
      </c>
      <c r="IOK1" t="s">
        <v>7468</v>
      </c>
      <c r="IOL1" t="s">
        <v>7469</v>
      </c>
      <c r="IOM1" t="s">
        <v>7470</v>
      </c>
      <c r="ION1" t="s">
        <v>7471</v>
      </c>
      <c r="IOO1" t="s">
        <v>7472</v>
      </c>
      <c r="IOP1" t="s">
        <v>7473</v>
      </c>
      <c r="IOQ1" t="s">
        <v>7474</v>
      </c>
      <c r="IOR1" t="s">
        <v>7475</v>
      </c>
      <c r="IOS1" t="s">
        <v>7476</v>
      </c>
      <c r="IOT1" t="s">
        <v>7477</v>
      </c>
      <c r="IOU1" t="s">
        <v>7478</v>
      </c>
      <c r="IOV1" t="s">
        <v>7479</v>
      </c>
      <c r="IOW1" t="s">
        <v>7480</v>
      </c>
      <c r="IOX1" t="s">
        <v>7481</v>
      </c>
      <c r="IOY1" t="s">
        <v>7482</v>
      </c>
      <c r="IOZ1" t="s">
        <v>7483</v>
      </c>
      <c r="IPA1" t="s">
        <v>7484</v>
      </c>
      <c r="IPB1" t="s">
        <v>7485</v>
      </c>
      <c r="IPC1" t="s">
        <v>7486</v>
      </c>
      <c r="IPD1" t="s">
        <v>7487</v>
      </c>
      <c r="IPE1" t="s">
        <v>7488</v>
      </c>
      <c r="IPF1" t="s">
        <v>7489</v>
      </c>
      <c r="IPG1" t="s">
        <v>7490</v>
      </c>
      <c r="IPH1" t="s">
        <v>7491</v>
      </c>
      <c r="IPI1" t="s">
        <v>7492</v>
      </c>
      <c r="IPJ1" t="s">
        <v>7493</v>
      </c>
      <c r="IPK1" t="s">
        <v>7494</v>
      </c>
      <c r="IPL1" t="s">
        <v>7495</v>
      </c>
      <c r="IPM1" t="s">
        <v>7496</v>
      </c>
      <c r="IPN1" t="s">
        <v>7497</v>
      </c>
      <c r="IPO1" t="s">
        <v>7498</v>
      </c>
      <c r="IPP1" t="s">
        <v>7499</v>
      </c>
      <c r="IPQ1" t="s">
        <v>7500</v>
      </c>
      <c r="IPR1" t="s">
        <v>7501</v>
      </c>
      <c r="IPS1" t="s">
        <v>7502</v>
      </c>
      <c r="IPT1" t="s">
        <v>7503</v>
      </c>
      <c r="IPU1" t="s">
        <v>7504</v>
      </c>
      <c r="IPV1" t="s">
        <v>7505</v>
      </c>
      <c r="IPW1" t="s">
        <v>7506</v>
      </c>
      <c r="IPX1" t="s">
        <v>7507</v>
      </c>
      <c r="IPY1" t="s">
        <v>7508</v>
      </c>
      <c r="IPZ1" t="s">
        <v>7509</v>
      </c>
      <c r="IQA1" t="s">
        <v>7510</v>
      </c>
      <c r="IQB1" t="s">
        <v>7511</v>
      </c>
      <c r="IQC1" t="s">
        <v>7512</v>
      </c>
      <c r="IQD1" t="s">
        <v>7513</v>
      </c>
      <c r="IQE1" t="s">
        <v>7514</v>
      </c>
      <c r="IQF1" t="s">
        <v>7515</v>
      </c>
      <c r="IQG1" t="s">
        <v>7516</v>
      </c>
      <c r="IQH1" t="s">
        <v>7517</v>
      </c>
      <c r="IQI1" t="s">
        <v>7518</v>
      </c>
      <c r="IQJ1" t="s">
        <v>7519</v>
      </c>
      <c r="IQK1" t="s">
        <v>7520</v>
      </c>
      <c r="IQL1" t="s">
        <v>7521</v>
      </c>
      <c r="IQM1" t="s">
        <v>7522</v>
      </c>
      <c r="IQN1" t="s">
        <v>7523</v>
      </c>
      <c r="IQO1" t="s">
        <v>7524</v>
      </c>
      <c r="IQP1" t="s">
        <v>7525</v>
      </c>
      <c r="IQQ1" t="s">
        <v>7526</v>
      </c>
      <c r="IQR1" t="s">
        <v>7527</v>
      </c>
      <c r="IQS1" t="s">
        <v>7528</v>
      </c>
      <c r="IQT1" t="s">
        <v>7529</v>
      </c>
      <c r="IQU1" t="s">
        <v>7530</v>
      </c>
      <c r="IQV1" t="s">
        <v>7531</v>
      </c>
      <c r="IQW1" t="s">
        <v>7532</v>
      </c>
      <c r="IQX1" t="s">
        <v>7533</v>
      </c>
      <c r="IQY1" t="s">
        <v>7534</v>
      </c>
      <c r="IQZ1" t="s">
        <v>7535</v>
      </c>
      <c r="IRA1" t="s">
        <v>7536</v>
      </c>
      <c r="IRB1" t="s">
        <v>7537</v>
      </c>
      <c r="IRC1" t="s">
        <v>7538</v>
      </c>
      <c r="IRD1" t="s">
        <v>7539</v>
      </c>
      <c r="IRE1" t="s">
        <v>7540</v>
      </c>
      <c r="IRF1" t="s">
        <v>7541</v>
      </c>
      <c r="IRG1" t="s">
        <v>7542</v>
      </c>
      <c r="IRH1" t="s">
        <v>7543</v>
      </c>
      <c r="IRI1" t="s">
        <v>7544</v>
      </c>
      <c r="IRJ1" t="s">
        <v>7545</v>
      </c>
      <c r="IRK1" t="s">
        <v>7546</v>
      </c>
      <c r="IRL1" t="s">
        <v>7547</v>
      </c>
      <c r="IRM1" t="s">
        <v>7548</v>
      </c>
      <c r="IRN1" t="s">
        <v>7549</v>
      </c>
      <c r="IRO1" t="s">
        <v>7550</v>
      </c>
      <c r="IRP1" t="s">
        <v>7551</v>
      </c>
      <c r="IRQ1" t="s">
        <v>7552</v>
      </c>
      <c r="IRR1" t="s">
        <v>7553</v>
      </c>
      <c r="IRS1" t="s">
        <v>7554</v>
      </c>
      <c r="IRT1" t="s">
        <v>7555</v>
      </c>
      <c r="IRU1" t="s">
        <v>7556</v>
      </c>
      <c r="IRV1" t="s">
        <v>7557</v>
      </c>
      <c r="IRW1" t="s">
        <v>7558</v>
      </c>
      <c r="IRX1" t="s">
        <v>7559</v>
      </c>
      <c r="IRY1" t="s">
        <v>7560</v>
      </c>
      <c r="IRZ1" t="s">
        <v>7561</v>
      </c>
      <c r="ISA1" t="s">
        <v>7562</v>
      </c>
      <c r="ISB1" t="s">
        <v>7563</v>
      </c>
      <c r="ISC1" t="s">
        <v>7564</v>
      </c>
      <c r="ISD1" t="s">
        <v>7565</v>
      </c>
      <c r="ISE1" t="s">
        <v>7566</v>
      </c>
      <c r="ISF1" t="s">
        <v>7567</v>
      </c>
      <c r="ISG1" t="s">
        <v>7568</v>
      </c>
      <c r="ISH1" t="s">
        <v>7569</v>
      </c>
      <c r="ISI1" t="s">
        <v>7570</v>
      </c>
      <c r="ISJ1" t="s">
        <v>7571</v>
      </c>
      <c r="ISK1" t="s">
        <v>7572</v>
      </c>
      <c r="ISL1" t="s">
        <v>7573</v>
      </c>
      <c r="ISM1" t="s">
        <v>7574</v>
      </c>
      <c r="ISN1" t="s">
        <v>7575</v>
      </c>
      <c r="ISO1" t="s">
        <v>7576</v>
      </c>
      <c r="ISP1" t="s">
        <v>7577</v>
      </c>
      <c r="ISQ1" t="s">
        <v>7578</v>
      </c>
      <c r="ISR1" t="s">
        <v>7579</v>
      </c>
      <c r="ISS1" t="s">
        <v>7580</v>
      </c>
      <c r="IST1" t="s">
        <v>7581</v>
      </c>
      <c r="ISU1" t="s">
        <v>7582</v>
      </c>
      <c r="ISV1" t="s">
        <v>7583</v>
      </c>
      <c r="ISW1" t="s">
        <v>7584</v>
      </c>
      <c r="ISX1" t="s">
        <v>7585</v>
      </c>
      <c r="ISY1" t="s">
        <v>7586</v>
      </c>
      <c r="ISZ1" t="s">
        <v>7587</v>
      </c>
      <c r="ITA1" t="s">
        <v>7588</v>
      </c>
      <c r="ITB1" t="s">
        <v>7589</v>
      </c>
      <c r="ITC1" t="s">
        <v>7590</v>
      </c>
      <c r="ITD1" t="s">
        <v>7591</v>
      </c>
      <c r="ITE1" t="s">
        <v>7592</v>
      </c>
      <c r="ITF1" t="s">
        <v>7593</v>
      </c>
      <c r="ITG1" t="s">
        <v>7594</v>
      </c>
      <c r="ITH1" t="s">
        <v>7595</v>
      </c>
      <c r="ITI1" t="s">
        <v>7596</v>
      </c>
      <c r="ITJ1" t="s">
        <v>7597</v>
      </c>
      <c r="ITK1" t="s">
        <v>7598</v>
      </c>
      <c r="ITL1" t="s">
        <v>7599</v>
      </c>
      <c r="ITM1" t="s">
        <v>7600</v>
      </c>
      <c r="ITN1" t="s">
        <v>7601</v>
      </c>
      <c r="ITO1" t="s">
        <v>7602</v>
      </c>
      <c r="ITP1" t="s">
        <v>7603</v>
      </c>
      <c r="ITQ1" t="s">
        <v>7604</v>
      </c>
      <c r="ITR1" t="s">
        <v>7605</v>
      </c>
      <c r="ITS1" t="s">
        <v>7606</v>
      </c>
      <c r="ITT1" t="s">
        <v>7607</v>
      </c>
      <c r="ITU1" t="s">
        <v>7608</v>
      </c>
      <c r="ITV1" t="s">
        <v>7609</v>
      </c>
      <c r="ITW1" t="s">
        <v>7610</v>
      </c>
      <c r="ITX1" t="s">
        <v>7611</v>
      </c>
      <c r="ITY1" t="s">
        <v>7612</v>
      </c>
      <c r="ITZ1" t="s">
        <v>7613</v>
      </c>
      <c r="IUA1" t="s">
        <v>7614</v>
      </c>
      <c r="IUB1" t="s">
        <v>7615</v>
      </c>
      <c r="IUC1" t="s">
        <v>7616</v>
      </c>
      <c r="IUD1" t="s">
        <v>7617</v>
      </c>
      <c r="IUE1" t="s">
        <v>7618</v>
      </c>
      <c r="IUF1" t="s">
        <v>7619</v>
      </c>
      <c r="IUG1" t="s">
        <v>7620</v>
      </c>
      <c r="IUH1" t="s">
        <v>7621</v>
      </c>
      <c r="IUI1" t="s">
        <v>7622</v>
      </c>
      <c r="IUJ1" t="s">
        <v>7623</v>
      </c>
      <c r="IUK1" t="s">
        <v>7624</v>
      </c>
      <c r="IUL1" t="s">
        <v>7625</v>
      </c>
      <c r="IUM1" t="s">
        <v>7626</v>
      </c>
      <c r="IUN1" t="s">
        <v>7627</v>
      </c>
      <c r="IUO1" t="s">
        <v>7628</v>
      </c>
      <c r="IUP1" t="s">
        <v>7629</v>
      </c>
      <c r="IUQ1" t="s">
        <v>7630</v>
      </c>
      <c r="IUR1" t="s">
        <v>7631</v>
      </c>
      <c r="IUS1" t="s">
        <v>7632</v>
      </c>
      <c r="IUT1" t="s">
        <v>7633</v>
      </c>
      <c r="IUU1" t="s">
        <v>7634</v>
      </c>
      <c r="IUV1" t="s">
        <v>7635</v>
      </c>
      <c r="IUW1" t="s">
        <v>7636</v>
      </c>
      <c r="IUX1" t="s">
        <v>7637</v>
      </c>
      <c r="IUY1" t="s">
        <v>7638</v>
      </c>
      <c r="IUZ1" t="s">
        <v>7639</v>
      </c>
      <c r="IVA1" t="s">
        <v>7640</v>
      </c>
      <c r="IVB1" t="s">
        <v>7641</v>
      </c>
      <c r="IVC1" t="s">
        <v>7642</v>
      </c>
      <c r="IVD1" t="s">
        <v>7643</v>
      </c>
      <c r="IVE1" t="s">
        <v>7644</v>
      </c>
      <c r="IVF1" t="s">
        <v>7645</v>
      </c>
      <c r="IVG1" t="s">
        <v>7646</v>
      </c>
      <c r="IVH1" t="s">
        <v>7647</v>
      </c>
      <c r="IVI1" t="s">
        <v>7648</v>
      </c>
      <c r="IVJ1" t="s">
        <v>7649</v>
      </c>
      <c r="IVK1" t="s">
        <v>7650</v>
      </c>
      <c r="IVL1" t="s">
        <v>7651</v>
      </c>
      <c r="IVM1" t="s">
        <v>7652</v>
      </c>
      <c r="IVN1" t="s">
        <v>7653</v>
      </c>
      <c r="IVO1" t="s">
        <v>7654</v>
      </c>
      <c r="IVP1" t="s">
        <v>7655</v>
      </c>
      <c r="IVQ1" t="s">
        <v>7656</v>
      </c>
      <c r="IVR1" t="s">
        <v>7657</v>
      </c>
      <c r="IVS1" t="s">
        <v>7658</v>
      </c>
      <c r="IVT1" t="s">
        <v>7659</v>
      </c>
      <c r="IVU1" t="s">
        <v>7660</v>
      </c>
      <c r="IVV1" t="s">
        <v>7661</v>
      </c>
      <c r="IVW1" t="s">
        <v>7662</v>
      </c>
      <c r="IVX1" t="s">
        <v>7663</v>
      </c>
      <c r="IVY1" t="s">
        <v>7664</v>
      </c>
      <c r="IVZ1" t="s">
        <v>7665</v>
      </c>
      <c r="IWA1" t="s">
        <v>7666</v>
      </c>
      <c r="IWB1" t="s">
        <v>7667</v>
      </c>
      <c r="IWC1" t="s">
        <v>7668</v>
      </c>
      <c r="IWD1" t="s">
        <v>7669</v>
      </c>
      <c r="IWE1" t="s">
        <v>7670</v>
      </c>
      <c r="IWF1" t="s">
        <v>7671</v>
      </c>
      <c r="IWG1" t="s">
        <v>7672</v>
      </c>
      <c r="IWH1" t="s">
        <v>7673</v>
      </c>
      <c r="IWI1" t="s">
        <v>7674</v>
      </c>
      <c r="IWJ1" t="s">
        <v>7675</v>
      </c>
      <c r="IWK1" t="s">
        <v>7676</v>
      </c>
      <c r="IWL1" t="s">
        <v>7677</v>
      </c>
      <c r="IWM1" t="s">
        <v>7678</v>
      </c>
      <c r="IWN1" t="s">
        <v>7679</v>
      </c>
      <c r="IWO1" t="s">
        <v>7680</v>
      </c>
      <c r="IWP1" t="s">
        <v>7681</v>
      </c>
      <c r="IWQ1" t="s">
        <v>7682</v>
      </c>
      <c r="IWR1" t="s">
        <v>7683</v>
      </c>
      <c r="IWS1" t="s">
        <v>7684</v>
      </c>
      <c r="IWT1" t="s">
        <v>7685</v>
      </c>
      <c r="IWU1" t="s">
        <v>7686</v>
      </c>
      <c r="IWV1" t="s">
        <v>7687</v>
      </c>
      <c r="IWW1" t="s">
        <v>7688</v>
      </c>
      <c r="IWX1" t="s">
        <v>7689</v>
      </c>
      <c r="IWY1" t="s">
        <v>7690</v>
      </c>
      <c r="IWZ1" t="s">
        <v>7691</v>
      </c>
      <c r="IXA1" t="s">
        <v>7692</v>
      </c>
      <c r="IXB1" t="s">
        <v>7693</v>
      </c>
      <c r="IXC1" t="s">
        <v>7694</v>
      </c>
      <c r="IXD1" t="s">
        <v>7695</v>
      </c>
      <c r="IXE1" t="s">
        <v>7696</v>
      </c>
      <c r="IXF1" t="s">
        <v>7697</v>
      </c>
      <c r="IXG1" t="s">
        <v>7698</v>
      </c>
      <c r="IXH1" t="s">
        <v>7699</v>
      </c>
      <c r="IXI1" t="s">
        <v>7700</v>
      </c>
      <c r="IXJ1" t="s">
        <v>7701</v>
      </c>
      <c r="IXK1" t="s">
        <v>7702</v>
      </c>
      <c r="IXL1" t="s">
        <v>7703</v>
      </c>
      <c r="IXM1" t="s">
        <v>7704</v>
      </c>
      <c r="IXN1" t="s">
        <v>7705</v>
      </c>
      <c r="IXO1" t="s">
        <v>7706</v>
      </c>
      <c r="IXP1" t="s">
        <v>7707</v>
      </c>
      <c r="IXQ1" t="s">
        <v>7708</v>
      </c>
      <c r="IXR1" t="s">
        <v>7709</v>
      </c>
      <c r="IXS1" t="s">
        <v>7710</v>
      </c>
      <c r="IXT1" t="s">
        <v>7711</v>
      </c>
      <c r="IXU1" t="s">
        <v>7712</v>
      </c>
      <c r="IXV1" t="s">
        <v>7713</v>
      </c>
      <c r="IXW1" t="s">
        <v>7714</v>
      </c>
      <c r="IXX1" t="s">
        <v>7715</v>
      </c>
      <c r="IXY1" t="s">
        <v>7716</v>
      </c>
      <c r="IXZ1" t="s">
        <v>7717</v>
      </c>
      <c r="IYA1" t="s">
        <v>7718</v>
      </c>
      <c r="IYB1" t="s">
        <v>7719</v>
      </c>
      <c r="IYC1" t="s">
        <v>7720</v>
      </c>
      <c r="IYD1" t="s">
        <v>7721</v>
      </c>
      <c r="IYE1" t="s">
        <v>7722</v>
      </c>
      <c r="IYF1" t="s">
        <v>7723</v>
      </c>
      <c r="IYG1" t="s">
        <v>7724</v>
      </c>
      <c r="IYH1" t="s">
        <v>7725</v>
      </c>
      <c r="IYI1" t="s">
        <v>7726</v>
      </c>
      <c r="IYJ1" t="s">
        <v>7727</v>
      </c>
      <c r="IYK1" t="s">
        <v>7728</v>
      </c>
      <c r="IYL1" t="s">
        <v>7729</v>
      </c>
      <c r="IYM1" t="s">
        <v>7730</v>
      </c>
      <c r="IYN1" t="s">
        <v>7731</v>
      </c>
      <c r="IYO1" t="s">
        <v>7732</v>
      </c>
      <c r="IYP1" t="s">
        <v>7733</v>
      </c>
      <c r="IYQ1" t="s">
        <v>7734</v>
      </c>
      <c r="IYR1" t="s">
        <v>7735</v>
      </c>
      <c r="IYS1" t="s">
        <v>7736</v>
      </c>
      <c r="IYT1" t="s">
        <v>7737</v>
      </c>
      <c r="IYU1" t="s">
        <v>7738</v>
      </c>
      <c r="IYV1" t="s">
        <v>7739</v>
      </c>
      <c r="IYW1" t="s">
        <v>7740</v>
      </c>
      <c r="IYX1" t="s">
        <v>7741</v>
      </c>
      <c r="IYY1" t="s">
        <v>7742</v>
      </c>
      <c r="IYZ1" t="s">
        <v>7743</v>
      </c>
      <c r="IZA1" t="s">
        <v>7744</v>
      </c>
      <c r="IZB1" t="s">
        <v>7745</v>
      </c>
      <c r="IZC1" t="s">
        <v>7746</v>
      </c>
      <c r="IZD1" t="s">
        <v>7747</v>
      </c>
      <c r="IZE1" t="s">
        <v>7748</v>
      </c>
      <c r="IZF1" t="s">
        <v>7749</v>
      </c>
      <c r="IZG1" t="s">
        <v>7750</v>
      </c>
      <c r="IZH1" t="s">
        <v>7751</v>
      </c>
      <c r="IZI1" t="s">
        <v>7752</v>
      </c>
      <c r="IZJ1" t="s">
        <v>7753</v>
      </c>
      <c r="IZK1" t="s">
        <v>7754</v>
      </c>
      <c r="IZL1" t="s">
        <v>7755</v>
      </c>
      <c r="IZM1" t="s">
        <v>7756</v>
      </c>
      <c r="IZN1" t="s">
        <v>7757</v>
      </c>
      <c r="IZO1" t="s">
        <v>7758</v>
      </c>
      <c r="IZP1" t="s">
        <v>7759</v>
      </c>
      <c r="IZQ1" t="s">
        <v>7760</v>
      </c>
      <c r="IZR1" t="s">
        <v>7761</v>
      </c>
      <c r="IZS1" t="s">
        <v>7762</v>
      </c>
      <c r="IZT1" t="s">
        <v>7763</v>
      </c>
      <c r="IZU1" t="s">
        <v>7764</v>
      </c>
      <c r="IZV1" t="s">
        <v>7765</v>
      </c>
      <c r="IZW1" t="s">
        <v>7766</v>
      </c>
      <c r="IZX1" t="s">
        <v>7767</v>
      </c>
      <c r="IZY1" t="s">
        <v>7768</v>
      </c>
      <c r="IZZ1" t="s">
        <v>7769</v>
      </c>
      <c r="JAA1" t="s">
        <v>7770</v>
      </c>
      <c r="JAB1" t="s">
        <v>7771</v>
      </c>
      <c r="JAC1" t="s">
        <v>7772</v>
      </c>
      <c r="JAD1" t="s">
        <v>7773</v>
      </c>
      <c r="JAE1" t="s">
        <v>7774</v>
      </c>
      <c r="JAF1" t="s">
        <v>7775</v>
      </c>
      <c r="JAG1" t="s">
        <v>7776</v>
      </c>
      <c r="JAH1" t="s">
        <v>7777</v>
      </c>
      <c r="JAI1" t="s">
        <v>7778</v>
      </c>
      <c r="JAJ1" t="s">
        <v>7779</v>
      </c>
      <c r="JAK1" t="s">
        <v>7780</v>
      </c>
      <c r="JAL1" t="s">
        <v>7781</v>
      </c>
      <c r="JAM1" t="s">
        <v>7782</v>
      </c>
      <c r="JAN1" t="s">
        <v>7783</v>
      </c>
      <c r="JAO1" t="s">
        <v>7784</v>
      </c>
      <c r="JAP1" t="s">
        <v>7785</v>
      </c>
      <c r="JAQ1" t="s">
        <v>7786</v>
      </c>
      <c r="JAR1" t="s">
        <v>7787</v>
      </c>
      <c r="JAS1" t="s">
        <v>7788</v>
      </c>
      <c r="JAT1" t="s">
        <v>7789</v>
      </c>
      <c r="JAU1" t="s">
        <v>7790</v>
      </c>
      <c r="JAV1" t="s">
        <v>7791</v>
      </c>
      <c r="JAW1" t="s">
        <v>7792</v>
      </c>
      <c r="JAX1" t="s">
        <v>7793</v>
      </c>
      <c r="JAY1" t="s">
        <v>7794</v>
      </c>
      <c r="JAZ1" t="s">
        <v>7795</v>
      </c>
      <c r="JBA1" t="s">
        <v>7796</v>
      </c>
      <c r="JBB1" t="s">
        <v>7797</v>
      </c>
      <c r="JBC1" t="s">
        <v>7798</v>
      </c>
      <c r="JBD1" t="s">
        <v>7799</v>
      </c>
      <c r="JBE1" t="s">
        <v>7800</v>
      </c>
      <c r="JBF1" t="s">
        <v>7801</v>
      </c>
      <c r="JBG1" t="s">
        <v>7802</v>
      </c>
      <c r="JBH1" t="s">
        <v>7803</v>
      </c>
      <c r="JBI1" t="s">
        <v>7804</v>
      </c>
      <c r="JBJ1" t="s">
        <v>7805</v>
      </c>
      <c r="JBK1" t="s">
        <v>7806</v>
      </c>
      <c r="JBL1" t="s">
        <v>7807</v>
      </c>
      <c r="JBM1" t="s">
        <v>7808</v>
      </c>
      <c r="JBN1" t="s">
        <v>7809</v>
      </c>
      <c r="JBO1" t="s">
        <v>7810</v>
      </c>
      <c r="JBP1" t="s">
        <v>7811</v>
      </c>
      <c r="JBQ1" t="s">
        <v>7812</v>
      </c>
      <c r="JBR1" t="s">
        <v>7813</v>
      </c>
      <c r="JBS1" t="s">
        <v>7814</v>
      </c>
      <c r="JBT1" t="s">
        <v>7815</v>
      </c>
      <c r="JBU1" t="s">
        <v>7816</v>
      </c>
      <c r="JBV1" t="s">
        <v>7817</v>
      </c>
      <c r="JBW1" t="s">
        <v>7818</v>
      </c>
      <c r="JBX1" t="s">
        <v>7819</v>
      </c>
      <c r="JBY1" t="s">
        <v>7820</v>
      </c>
      <c r="JBZ1" t="s">
        <v>7821</v>
      </c>
      <c r="JCA1" t="s">
        <v>7822</v>
      </c>
      <c r="JCB1" t="s">
        <v>7823</v>
      </c>
      <c r="JCC1" t="s">
        <v>7824</v>
      </c>
      <c r="JCD1" t="s">
        <v>7825</v>
      </c>
      <c r="JCE1" t="s">
        <v>7826</v>
      </c>
      <c r="JCF1" t="s">
        <v>7827</v>
      </c>
      <c r="JCG1" t="s">
        <v>7828</v>
      </c>
      <c r="JCH1" t="s">
        <v>7829</v>
      </c>
      <c r="JCI1" t="s">
        <v>7830</v>
      </c>
      <c r="JCJ1" t="s">
        <v>7831</v>
      </c>
      <c r="JCK1" t="s">
        <v>7832</v>
      </c>
      <c r="JCL1" t="s">
        <v>7833</v>
      </c>
      <c r="JCM1" t="s">
        <v>7834</v>
      </c>
      <c r="JCN1" t="s">
        <v>7835</v>
      </c>
      <c r="JCO1" t="s">
        <v>7836</v>
      </c>
      <c r="JCP1" t="s">
        <v>7837</v>
      </c>
      <c r="JCQ1" t="s">
        <v>7838</v>
      </c>
      <c r="JCR1" t="s">
        <v>7839</v>
      </c>
      <c r="JCS1" t="s">
        <v>7840</v>
      </c>
      <c r="JCT1" t="s">
        <v>7841</v>
      </c>
      <c r="JCU1" t="s">
        <v>7842</v>
      </c>
      <c r="JCV1" t="s">
        <v>7843</v>
      </c>
      <c r="JCW1" t="s">
        <v>7844</v>
      </c>
      <c r="JCX1" t="s">
        <v>7845</v>
      </c>
      <c r="JCY1" t="s">
        <v>7846</v>
      </c>
      <c r="JCZ1" t="s">
        <v>7847</v>
      </c>
      <c r="JDA1" t="s">
        <v>7848</v>
      </c>
      <c r="JDB1" t="s">
        <v>7849</v>
      </c>
      <c r="JDC1" t="s">
        <v>7850</v>
      </c>
      <c r="JDD1" t="s">
        <v>7851</v>
      </c>
      <c r="JDE1" t="s">
        <v>7852</v>
      </c>
      <c r="JDF1" t="s">
        <v>7853</v>
      </c>
      <c r="JDG1" t="s">
        <v>7854</v>
      </c>
      <c r="JDH1" t="s">
        <v>7855</v>
      </c>
      <c r="JDI1" t="s">
        <v>7856</v>
      </c>
      <c r="JDJ1" t="s">
        <v>7857</v>
      </c>
      <c r="JDK1" t="s">
        <v>7858</v>
      </c>
      <c r="JDL1" t="s">
        <v>7859</v>
      </c>
      <c r="JDM1" t="s">
        <v>7860</v>
      </c>
      <c r="JDN1" t="s">
        <v>7861</v>
      </c>
      <c r="JDO1" t="s">
        <v>7862</v>
      </c>
      <c r="JDP1" t="s">
        <v>7863</v>
      </c>
      <c r="JDQ1" t="s">
        <v>7864</v>
      </c>
      <c r="JDR1" t="s">
        <v>7865</v>
      </c>
      <c r="JDS1" t="s">
        <v>7866</v>
      </c>
      <c r="JDT1" t="s">
        <v>7867</v>
      </c>
      <c r="JDU1" t="s">
        <v>7868</v>
      </c>
      <c r="JDV1" t="s">
        <v>7869</v>
      </c>
      <c r="JDW1" t="s">
        <v>7870</v>
      </c>
      <c r="JDX1" t="s">
        <v>7871</v>
      </c>
      <c r="JDY1" t="s">
        <v>7872</v>
      </c>
      <c r="JDZ1" t="s">
        <v>7873</v>
      </c>
      <c r="JEA1" t="s">
        <v>7874</v>
      </c>
      <c r="JEB1" t="s">
        <v>7875</v>
      </c>
      <c r="JEC1" t="s">
        <v>7876</v>
      </c>
      <c r="JED1" t="s">
        <v>7877</v>
      </c>
      <c r="JEE1" t="s">
        <v>7878</v>
      </c>
      <c r="JEF1" t="s">
        <v>7879</v>
      </c>
      <c r="JEG1" t="s">
        <v>7880</v>
      </c>
      <c r="JEH1" t="s">
        <v>7881</v>
      </c>
      <c r="JEI1" t="s">
        <v>7882</v>
      </c>
      <c r="JEJ1" t="s">
        <v>7883</v>
      </c>
      <c r="JEK1" t="s">
        <v>7884</v>
      </c>
      <c r="JEL1" t="s">
        <v>7885</v>
      </c>
      <c r="JEM1" t="s">
        <v>7886</v>
      </c>
      <c r="JEN1" t="s">
        <v>7887</v>
      </c>
      <c r="JEO1" t="s">
        <v>7888</v>
      </c>
      <c r="JEP1" t="s">
        <v>7889</v>
      </c>
      <c r="JEQ1" t="s">
        <v>7890</v>
      </c>
      <c r="JER1" t="s">
        <v>7891</v>
      </c>
      <c r="JES1" t="s">
        <v>7892</v>
      </c>
      <c r="JET1" t="s">
        <v>7893</v>
      </c>
      <c r="JEU1" t="s">
        <v>7894</v>
      </c>
      <c r="JEV1" t="s">
        <v>7895</v>
      </c>
      <c r="JEW1" t="s">
        <v>7896</v>
      </c>
      <c r="JEX1" t="s">
        <v>7897</v>
      </c>
      <c r="JEY1" t="s">
        <v>7898</v>
      </c>
      <c r="JEZ1" t="s">
        <v>7899</v>
      </c>
      <c r="JFA1" t="s">
        <v>7900</v>
      </c>
      <c r="JFB1" t="s">
        <v>7901</v>
      </c>
      <c r="JFC1" t="s">
        <v>7902</v>
      </c>
      <c r="JFD1" t="s">
        <v>7903</v>
      </c>
      <c r="JFE1" t="s">
        <v>7904</v>
      </c>
      <c r="JFF1" t="s">
        <v>7905</v>
      </c>
      <c r="JFG1" t="s">
        <v>7906</v>
      </c>
      <c r="JFH1" t="s">
        <v>7907</v>
      </c>
      <c r="JFI1" t="s">
        <v>7908</v>
      </c>
      <c r="JFJ1" t="s">
        <v>7909</v>
      </c>
      <c r="JFK1" t="s">
        <v>7910</v>
      </c>
      <c r="JFL1" t="s">
        <v>7911</v>
      </c>
      <c r="JFM1" t="s">
        <v>7912</v>
      </c>
      <c r="JFN1" t="s">
        <v>7913</v>
      </c>
      <c r="JFO1" t="s">
        <v>7914</v>
      </c>
      <c r="JFP1" t="s">
        <v>7915</v>
      </c>
      <c r="JFQ1" t="s">
        <v>7916</v>
      </c>
      <c r="JFR1" t="s">
        <v>7917</v>
      </c>
      <c r="JFS1" t="s">
        <v>7918</v>
      </c>
      <c r="JFT1" t="s">
        <v>7919</v>
      </c>
      <c r="JFU1" t="s">
        <v>7920</v>
      </c>
      <c r="JFV1" t="s">
        <v>7921</v>
      </c>
      <c r="JFW1" t="s">
        <v>7922</v>
      </c>
      <c r="JFX1" t="s">
        <v>7923</v>
      </c>
      <c r="JFY1" t="s">
        <v>7924</v>
      </c>
      <c r="JFZ1" t="s">
        <v>7925</v>
      </c>
      <c r="JGA1" t="s">
        <v>7926</v>
      </c>
      <c r="JGB1" t="s">
        <v>7927</v>
      </c>
      <c r="JGC1" t="s">
        <v>7928</v>
      </c>
      <c r="JGD1" t="s">
        <v>7929</v>
      </c>
      <c r="JGE1" t="s">
        <v>7930</v>
      </c>
      <c r="JGF1" t="s">
        <v>7931</v>
      </c>
      <c r="JGG1" t="s">
        <v>7932</v>
      </c>
      <c r="JGH1" t="s">
        <v>7933</v>
      </c>
      <c r="JGI1" t="s">
        <v>7934</v>
      </c>
      <c r="JGJ1" t="s">
        <v>7935</v>
      </c>
      <c r="JGK1" t="s">
        <v>7936</v>
      </c>
      <c r="JGL1" t="s">
        <v>7937</v>
      </c>
      <c r="JGM1" t="s">
        <v>7938</v>
      </c>
      <c r="JGN1" t="s">
        <v>7939</v>
      </c>
      <c r="JGO1" t="s">
        <v>7940</v>
      </c>
      <c r="JGP1" t="s">
        <v>7941</v>
      </c>
      <c r="JGQ1" t="s">
        <v>7942</v>
      </c>
      <c r="JGR1" t="s">
        <v>7943</v>
      </c>
      <c r="JGS1" t="s">
        <v>7944</v>
      </c>
      <c r="JGT1" t="s">
        <v>7945</v>
      </c>
      <c r="JGU1" t="s">
        <v>7946</v>
      </c>
      <c r="JGV1" t="s">
        <v>7947</v>
      </c>
      <c r="JGW1" t="s">
        <v>7948</v>
      </c>
      <c r="JGX1" t="s">
        <v>7949</v>
      </c>
      <c r="JGY1" t="s">
        <v>7950</v>
      </c>
      <c r="JGZ1" t="s">
        <v>7951</v>
      </c>
      <c r="JHA1" t="s">
        <v>7952</v>
      </c>
      <c r="JHB1" t="s">
        <v>7953</v>
      </c>
      <c r="JHC1" t="s">
        <v>7954</v>
      </c>
      <c r="JHD1" t="s">
        <v>7955</v>
      </c>
      <c r="JHE1" t="s">
        <v>7956</v>
      </c>
      <c r="JHF1" t="s">
        <v>7957</v>
      </c>
      <c r="JHG1" t="s">
        <v>7958</v>
      </c>
      <c r="JHH1" t="s">
        <v>7959</v>
      </c>
      <c r="JHI1" t="s">
        <v>7960</v>
      </c>
      <c r="JHJ1" t="s">
        <v>7961</v>
      </c>
      <c r="JHK1" t="s">
        <v>7962</v>
      </c>
      <c r="JHL1" t="s">
        <v>7963</v>
      </c>
      <c r="JHM1" t="s">
        <v>7964</v>
      </c>
      <c r="JHN1" t="s">
        <v>7965</v>
      </c>
      <c r="JHO1" t="s">
        <v>7966</v>
      </c>
      <c r="JHP1" t="s">
        <v>7967</v>
      </c>
      <c r="JHQ1" t="s">
        <v>7968</v>
      </c>
      <c r="JHR1" t="s">
        <v>7969</v>
      </c>
      <c r="JHS1" t="s">
        <v>7970</v>
      </c>
      <c r="JHT1" t="s">
        <v>7971</v>
      </c>
      <c r="JHU1" t="s">
        <v>7972</v>
      </c>
      <c r="JHV1" t="s">
        <v>7973</v>
      </c>
      <c r="JHW1" t="s">
        <v>7974</v>
      </c>
      <c r="JHX1" t="s">
        <v>7975</v>
      </c>
      <c r="JHY1" t="s">
        <v>7976</v>
      </c>
      <c r="JHZ1" t="s">
        <v>7977</v>
      </c>
      <c r="JIA1" t="s">
        <v>7978</v>
      </c>
      <c r="JIB1" t="s">
        <v>7979</v>
      </c>
      <c r="JIC1" t="s">
        <v>7980</v>
      </c>
      <c r="JID1" t="s">
        <v>7981</v>
      </c>
      <c r="JIE1" t="s">
        <v>7982</v>
      </c>
      <c r="JIF1" t="s">
        <v>7983</v>
      </c>
      <c r="JIG1" t="s">
        <v>7984</v>
      </c>
      <c r="JIH1" t="s">
        <v>7985</v>
      </c>
      <c r="JII1" t="s">
        <v>7986</v>
      </c>
      <c r="JIJ1" t="s">
        <v>7987</v>
      </c>
      <c r="JIK1" t="s">
        <v>7988</v>
      </c>
      <c r="JIL1" t="s">
        <v>7989</v>
      </c>
      <c r="JIM1" t="s">
        <v>7990</v>
      </c>
      <c r="JIN1" t="s">
        <v>7991</v>
      </c>
      <c r="JIO1" t="s">
        <v>7992</v>
      </c>
      <c r="JIP1" t="s">
        <v>7993</v>
      </c>
      <c r="JIQ1" t="s">
        <v>7994</v>
      </c>
      <c r="JIR1" t="s">
        <v>7995</v>
      </c>
      <c r="JIS1" t="s">
        <v>7996</v>
      </c>
      <c r="JIT1" t="s">
        <v>7997</v>
      </c>
      <c r="JIU1" t="s">
        <v>7998</v>
      </c>
      <c r="JIV1" t="s">
        <v>7999</v>
      </c>
      <c r="JIW1" t="s">
        <v>8000</v>
      </c>
      <c r="JIX1" t="s">
        <v>8001</v>
      </c>
      <c r="JIY1" t="s">
        <v>8002</v>
      </c>
      <c r="JIZ1" t="s">
        <v>8003</v>
      </c>
      <c r="JJA1" t="s">
        <v>8004</v>
      </c>
      <c r="JJB1" t="s">
        <v>8005</v>
      </c>
      <c r="JJC1" t="s">
        <v>8006</v>
      </c>
      <c r="JJD1" t="s">
        <v>8007</v>
      </c>
      <c r="JJE1" t="s">
        <v>8008</v>
      </c>
      <c r="JJF1" t="s">
        <v>8009</v>
      </c>
      <c r="JJG1" t="s">
        <v>8010</v>
      </c>
      <c r="JJH1" t="s">
        <v>8011</v>
      </c>
      <c r="JJI1" t="s">
        <v>8012</v>
      </c>
      <c r="JJJ1" t="s">
        <v>8013</v>
      </c>
      <c r="JJK1" t="s">
        <v>8014</v>
      </c>
      <c r="JJL1" t="s">
        <v>8015</v>
      </c>
      <c r="JJM1" t="s">
        <v>8016</v>
      </c>
      <c r="JJN1" t="s">
        <v>8017</v>
      </c>
      <c r="JJO1" t="s">
        <v>8018</v>
      </c>
      <c r="JJP1" t="s">
        <v>8019</v>
      </c>
      <c r="JJQ1" t="s">
        <v>8020</v>
      </c>
      <c r="JJR1" t="s">
        <v>8021</v>
      </c>
      <c r="JJS1" t="s">
        <v>8022</v>
      </c>
      <c r="JJT1" t="s">
        <v>8023</v>
      </c>
      <c r="JJU1" t="s">
        <v>8024</v>
      </c>
      <c r="JJV1" t="s">
        <v>8025</v>
      </c>
      <c r="JJW1" t="s">
        <v>8026</v>
      </c>
      <c r="JJX1" t="s">
        <v>8027</v>
      </c>
      <c r="JJY1" t="s">
        <v>8028</v>
      </c>
      <c r="JJZ1" t="s">
        <v>8029</v>
      </c>
      <c r="JKA1" t="s">
        <v>8030</v>
      </c>
      <c r="JKB1" t="s">
        <v>8031</v>
      </c>
      <c r="JKC1" t="s">
        <v>8032</v>
      </c>
      <c r="JKD1" t="s">
        <v>8033</v>
      </c>
      <c r="JKE1" t="s">
        <v>8034</v>
      </c>
      <c r="JKF1" t="s">
        <v>8035</v>
      </c>
      <c r="JKG1" t="s">
        <v>8036</v>
      </c>
      <c r="JKH1" t="s">
        <v>8037</v>
      </c>
      <c r="JKI1" t="s">
        <v>8038</v>
      </c>
      <c r="JKJ1" t="s">
        <v>8039</v>
      </c>
      <c r="JKK1" t="s">
        <v>8040</v>
      </c>
      <c r="JKL1" t="s">
        <v>8041</v>
      </c>
      <c r="JKM1" t="s">
        <v>8042</v>
      </c>
      <c r="JKN1" t="s">
        <v>8043</v>
      </c>
      <c r="JKO1" t="s">
        <v>8044</v>
      </c>
      <c r="JKP1" t="s">
        <v>8045</v>
      </c>
      <c r="JKQ1" t="s">
        <v>8046</v>
      </c>
      <c r="JKR1" t="s">
        <v>8047</v>
      </c>
      <c r="JKS1" t="s">
        <v>8048</v>
      </c>
      <c r="JKT1" t="s">
        <v>8049</v>
      </c>
      <c r="JKU1" t="s">
        <v>8050</v>
      </c>
      <c r="JKV1" t="s">
        <v>8051</v>
      </c>
      <c r="JKW1" t="s">
        <v>8052</v>
      </c>
      <c r="JKX1" t="s">
        <v>8053</v>
      </c>
      <c r="JKY1" t="s">
        <v>8054</v>
      </c>
      <c r="JKZ1" t="s">
        <v>8055</v>
      </c>
      <c r="JLA1" t="s">
        <v>8056</v>
      </c>
      <c r="JLB1" t="s">
        <v>8057</v>
      </c>
      <c r="JLC1" t="s">
        <v>8058</v>
      </c>
      <c r="JLD1" t="s">
        <v>8059</v>
      </c>
      <c r="JLE1" t="s">
        <v>8060</v>
      </c>
      <c r="JLF1" t="s">
        <v>8061</v>
      </c>
      <c r="JLG1" t="s">
        <v>8062</v>
      </c>
      <c r="JLH1" t="s">
        <v>8063</v>
      </c>
      <c r="JLI1" t="s">
        <v>8064</v>
      </c>
      <c r="JLJ1" t="s">
        <v>8065</v>
      </c>
      <c r="JLK1" t="s">
        <v>8066</v>
      </c>
      <c r="JLL1" t="s">
        <v>8067</v>
      </c>
      <c r="JLM1" t="s">
        <v>8068</v>
      </c>
      <c r="JLN1" t="s">
        <v>8069</v>
      </c>
      <c r="JLO1" t="s">
        <v>8070</v>
      </c>
      <c r="JLP1" t="s">
        <v>8071</v>
      </c>
      <c r="JLQ1" t="s">
        <v>8072</v>
      </c>
      <c r="JLR1" t="s">
        <v>8073</v>
      </c>
      <c r="JLS1" t="s">
        <v>8074</v>
      </c>
      <c r="JLT1" t="s">
        <v>8075</v>
      </c>
      <c r="JLU1" t="s">
        <v>8076</v>
      </c>
      <c r="JLV1" t="s">
        <v>8077</v>
      </c>
      <c r="JLW1" t="s">
        <v>8078</v>
      </c>
      <c r="JLX1" t="s">
        <v>8079</v>
      </c>
      <c r="JLY1" t="s">
        <v>8080</v>
      </c>
      <c r="JLZ1" t="s">
        <v>8081</v>
      </c>
      <c r="JMA1" t="s">
        <v>8082</v>
      </c>
      <c r="JMB1" t="s">
        <v>8083</v>
      </c>
      <c r="JMC1" t="s">
        <v>8084</v>
      </c>
      <c r="JMD1" t="s">
        <v>8085</v>
      </c>
      <c r="JME1" t="s">
        <v>8086</v>
      </c>
      <c r="JMF1" t="s">
        <v>8087</v>
      </c>
      <c r="JMG1" t="s">
        <v>8088</v>
      </c>
      <c r="JMH1" t="s">
        <v>8089</v>
      </c>
      <c r="JMI1" t="s">
        <v>8090</v>
      </c>
      <c r="JMJ1" t="s">
        <v>8091</v>
      </c>
      <c r="JMK1" t="s">
        <v>8092</v>
      </c>
      <c r="JML1" t="s">
        <v>8093</v>
      </c>
      <c r="JMM1" t="s">
        <v>8094</v>
      </c>
      <c r="JMN1" t="s">
        <v>8095</v>
      </c>
      <c r="JMO1" t="s">
        <v>8096</v>
      </c>
      <c r="JMP1" t="s">
        <v>8097</v>
      </c>
      <c r="JMQ1" t="s">
        <v>8098</v>
      </c>
      <c r="JMR1" t="s">
        <v>8099</v>
      </c>
      <c r="JMS1" t="s">
        <v>8100</v>
      </c>
      <c r="JMT1" t="s">
        <v>8101</v>
      </c>
      <c r="JMU1" t="s">
        <v>8102</v>
      </c>
      <c r="JMV1" t="s">
        <v>8103</v>
      </c>
      <c r="JMW1" t="s">
        <v>8104</v>
      </c>
      <c r="JMX1" t="s">
        <v>8105</v>
      </c>
      <c r="JMY1" t="s">
        <v>8106</v>
      </c>
      <c r="JMZ1" t="s">
        <v>8107</v>
      </c>
      <c r="JNA1" t="s">
        <v>8108</v>
      </c>
      <c r="JNB1" t="s">
        <v>8109</v>
      </c>
      <c r="JNC1" t="s">
        <v>8110</v>
      </c>
      <c r="JND1" t="s">
        <v>8111</v>
      </c>
      <c r="JNE1" t="s">
        <v>8112</v>
      </c>
      <c r="JNF1" t="s">
        <v>8113</v>
      </c>
      <c r="JNG1" t="s">
        <v>8114</v>
      </c>
      <c r="JNH1" t="s">
        <v>8115</v>
      </c>
      <c r="JNI1" t="s">
        <v>8116</v>
      </c>
      <c r="JNJ1" t="s">
        <v>8117</v>
      </c>
      <c r="JNK1" t="s">
        <v>8118</v>
      </c>
      <c r="JNL1" t="s">
        <v>8119</v>
      </c>
      <c r="JNM1" t="s">
        <v>8120</v>
      </c>
      <c r="JNN1" t="s">
        <v>8121</v>
      </c>
      <c r="JNO1" t="s">
        <v>8122</v>
      </c>
      <c r="JNP1" t="s">
        <v>8123</v>
      </c>
      <c r="JNQ1" t="s">
        <v>8124</v>
      </c>
      <c r="JNR1" t="s">
        <v>8125</v>
      </c>
      <c r="JNS1" t="s">
        <v>8126</v>
      </c>
      <c r="JNT1" t="s">
        <v>8127</v>
      </c>
      <c r="JNU1" t="s">
        <v>8128</v>
      </c>
      <c r="JNV1" t="s">
        <v>8129</v>
      </c>
      <c r="JNW1" t="s">
        <v>8130</v>
      </c>
      <c r="JNX1" t="s">
        <v>8131</v>
      </c>
      <c r="JNY1" t="s">
        <v>8132</v>
      </c>
      <c r="JNZ1" t="s">
        <v>8133</v>
      </c>
      <c r="JOA1" t="s">
        <v>8134</v>
      </c>
      <c r="JOB1" t="s">
        <v>8135</v>
      </c>
      <c r="JOC1" t="s">
        <v>8136</v>
      </c>
      <c r="JOD1" t="s">
        <v>8137</v>
      </c>
      <c r="JOE1" t="s">
        <v>8138</v>
      </c>
      <c r="JOF1" t="s">
        <v>8139</v>
      </c>
      <c r="JOG1" t="s">
        <v>8140</v>
      </c>
      <c r="JOH1" t="s">
        <v>8141</v>
      </c>
      <c r="JOI1" t="s">
        <v>8142</v>
      </c>
      <c r="JOJ1" t="s">
        <v>8143</v>
      </c>
      <c r="JOK1" t="s">
        <v>8144</v>
      </c>
      <c r="JOL1" t="s">
        <v>8145</v>
      </c>
      <c r="JOM1" t="s">
        <v>8146</v>
      </c>
      <c r="JON1" t="s">
        <v>8147</v>
      </c>
      <c r="JOO1" t="s">
        <v>8148</v>
      </c>
      <c r="JOP1" t="s">
        <v>8149</v>
      </c>
      <c r="JOQ1" t="s">
        <v>8150</v>
      </c>
      <c r="JOR1" t="s">
        <v>8151</v>
      </c>
      <c r="JOS1" t="s">
        <v>8152</v>
      </c>
      <c r="JOT1" t="s">
        <v>8153</v>
      </c>
      <c r="JOU1" t="s">
        <v>8154</v>
      </c>
      <c r="JOV1" t="s">
        <v>8155</v>
      </c>
      <c r="JOW1" t="s">
        <v>8156</v>
      </c>
      <c r="JOX1" t="s">
        <v>8157</v>
      </c>
      <c r="JOY1" t="s">
        <v>8158</v>
      </c>
      <c r="JOZ1" t="s">
        <v>8159</v>
      </c>
      <c r="JPA1" t="s">
        <v>8160</v>
      </c>
      <c r="JPB1" t="s">
        <v>8161</v>
      </c>
      <c r="JPC1" t="s">
        <v>8162</v>
      </c>
      <c r="JPD1" t="s">
        <v>8163</v>
      </c>
      <c r="JPE1" t="s">
        <v>8164</v>
      </c>
      <c r="JPF1" t="s">
        <v>8165</v>
      </c>
      <c r="JPG1" t="s">
        <v>8166</v>
      </c>
      <c r="JPH1" t="s">
        <v>8167</v>
      </c>
      <c r="JPI1" t="s">
        <v>8168</v>
      </c>
      <c r="JPJ1" t="s">
        <v>8169</v>
      </c>
      <c r="JPK1" t="s">
        <v>8170</v>
      </c>
      <c r="JPL1" t="s">
        <v>8171</v>
      </c>
      <c r="JPM1" t="s">
        <v>8172</v>
      </c>
      <c r="JPN1" t="s">
        <v>8173</v>
      </c>
      <c r="JPO1" t="s">
        <v>8174</v>
      </c>
      <c r="JPP1" t="s">
        <v>8175</v>
      </c>
      <c r="JPQ1" t="s">
        <v>8176</v>
      </c>
      <c r="JPR1" t="s">
        <v>8177</v>
      </c>
      <c r="JPS1" t="s">
        <v>8178</v>
      </c>
      <c r="JPT1" t="s">
        <v>8179</v>
      </c>
      <c r="JPU1" t="s">
        <v>8180</v>
      </c>
      <c r="JPV1" t="s">
        <v>8181</v>
      </c>
      <c r="JPW1" t="s">
        <v>8182</v>
      </c>
      <c r="JPX1" t="s">
        <v>8183</v>
      </c>
      <c r="JPY1" t="s">
        <v>8184</v>
      </c>
      <c r="JPZ1" t="s">
        <v>8185</v>
      </c>
      <c r="JQA1" t="s">
        <v>8186</v>
      </c>
      <c r="JQB1" t="s">
        <v>8187</v>
      </c>
      <c r="JQC1" t="s">
        <v>8188</v>
      </c>
      <c r="JQD1" t="s">
        <v>8189</v>
      </c>
      <c r="JQE1" t="s">
        <v>8190</v>
      </c>
      <c r="JQF1" t="s">
        <v>8191</v>
      </c>
      <c r="JQG1" t="s">
        <v>8192</v>
      </c>
      <c r="JQH1" t="s">
        <v>8193</v>
      </c>
      <c r="JQI1" t="s">
        <v>8194</v>
      </c>
      <c r="JQJ1" t="s">
        <v>8195</v>
      </c>
      <c r="JQK1" t="s">
        <v>8196</v>
      </c>
      <c r="JQL1" t="s">
        <v>8197</v>
      </c>
      <c r="JQM1" t="s">
        <v>8198</v>
      </c>
      <c r="JQN1" t="s">
        <v>8199</v>
      </c>
      <c r="JQO1" t="s">
        <v>8200</v>
      </c>
      <c r="JQP1" t="s">
        <v>8201</v>
      </c>
      <c r="JQQ1" t="s">
        <v>8202</v>
      </c>
      <c r="JQR1" t="s">
        <v>8203</v>
      </c>
      <c r="JQS1" t="s">
        <v>8204</v>
      </c>
      <c r="JQT1" t="s">
        <v>8205</v>
      </c>
      <c r="JQU1" t="s">
        <v>8206</v>
      </c>
      <c r="JQV1" t="s">
        <v>8207</v>
      </c>
      <c r="JQW1" t="s">
        <v>8208</v>
      </c>
      <c r="JQX1" t="s">
        <v>8209</v>
      </c>
      <c r="JQY1" t="s">
        <v>8210</v>
      </c>
      <c r="JQZ1" t="s">
        <v>8211</v>
      </c>
      <c r="JRA1" t="s">
        <v>8212</v>
      </c>
      <c r="JRB1" t="s">
        <v>8213</v>
      </c>
      <c r="JRC1" t="s">
        <v>8214</v>
      </c>
      <c r="JRD1" t="s">
        <v>8215</v>
      </c>
      <c r="JRE1" t="s">
        <v>8216</v>
      </c>
      <c r="JRF1" t="s">
        <v>8217</v>
      </c>
      <c r="JRG1" t="s">
        <v>8218</v>
      </c>
      <c r="JRH1" t="s">
        <v>8219</v>
      </c>
      <c r="JRI1" t="s">
        <v>8220</v>
      </c>
      <c r="JRJ1" t="s">
        <v>8221</v>
      </c>
      <c r="JRK1" t="s">
        <v>8222</v>
      </c>
      <c r="JRL1" t="s">
        <v>8223</v>
      </c>
      <c r="JRM1" t="s">
        <v>8224</v>
      </c>
      <c r="JRN1" t="s">
        <v>8225</v>
      </c>
      <c r="JRO1" t="s">
        <v>8226</v>
      </c>
      <c r="JRP1" t="s">
        <v>8227</v>
      </c>
      <c r="JRQ1" t="s">
        <v>8228</v>
      </c>
      <c r="JRR1" t="s">
        <v>8229</v>
      </c>
      <c r="JRS1" t="s">
        <v>8230</v>
      </c>
      <c r="JRT1" t="s">
        <v>8231</v>
      </c>
      <c r="JRU1" t="s">
        <v>8232</v>
      </c>
      <c r="JRV1" t="s">
        <v>8233</v>
      </c>
      <c r="JRW1" t="s">
        <v>8234</v>
      </c>
      <c r="JRX1" t="s">
        <v>8235</v>
      </c>
      <c r="JRY1" t="s">
        <v>8236</v>
      </c>
      <c r="JRZ1" t="s">
        <v>8237</v>
      </c>
      <c r="JSA1" t="s">
        <v>8238</v>
      </c>
      <c r="JSB1" t="s">
        <v>8239</v>
      </c>
      <c r="JSC1" t="s">
        <v>8240</v>
      </c>
      <c r="JSD1" t="s">
        <v>8241</v>
      </c>
      <c r="JSE1" t="s">
        <v>8242</v>
      </c>
      <c r="JSF1" t="s">
        <v>8243</v>
      </c>
      <c r="JSG1" t="s">
        <v>8244</v>
      </c>
      <c r="JSH1" t="s">
        <v>8245</v>
      </c>
      <c r="JSI1" t="s">
        <v>8246</v>
      </c>
      <c r="JSJ1" t="s">
        <v>8247</v>
      </c>
      <c r="JSK1" t="s">
        <v>8248</v>
      </c>
      <c r="JSL1" t="s">
        <v>8249</v>
      </c>
      <c r="JSM1" t="s">
        <v>8250</v>
      </c>
      <c r="JSN1" t="s">
        <v>8251</v>
      </c>
      <c r="JSO1" t="s">
        <v>8252</v>
      </c>
      <c r="JSP1" t="s">
        <v>8253</v>
      </c>
      <c r="JSQ1" t="s">
        <v>8254</v>
      </c>
      <c r="JSR1" t="s">
        <v>8255</v>
      </c>
      <c r="JSS1" t="s">
        <v>8256</v>
      </c>
      <c r="JST1" t="s">
        <v>8257</v>
      </c>
      <c r="JSU1" t="s">
        <v>8258</v>
      </c>
      <c r="JSV1" t="s">
        <v>8259</v>
      </c>
      <c r="JSW1" t="s">
        <v>8260</v>
      </c>
      <c r="JSX1" t="s">
        <v>8261</v>
      </c>
      <c r="JSY1" t="s">
        <v>8262</v>
      </c>
      <c r="JSZ1" t="s">
        <v>8263</v>
      </c>
      <c r="JTA1" t="s">
        <v>8264</v>
      </c>
      <c r="JTB1" t="s">
        <v>8265</v>
      </c>
      <c r="JTC1" t="s">
        <v>8266</v>
      </c>
      <c r="JTD1" t="s">
        <v>8267</v>
      </c>
      <c r="JTE1" t="s">
        <v>8268</v>
      </c>
      <c r="JTF1" t="s">
        <v>8269</v>
      </c>
      <c r="JTG1" t="s">
        <v>8270</v>
      </c>
      <c r="JTH1" t="s">
        <v>8271</v>
      </c>
      <c r="JTI1" t="s">
        <v>8272</v>
      </c>
      <c r="JTJ1" t="s">
        <v>8273</v>
      </c>
      <c r="JTK1" t="s">
        <v>8274</v>
      </c>
      <c r="JTL1" t="s">
        <v>8275</v>
      </c>
      <c r="JTM1" t="s">
        <v>8276</v>
      </c>
      <c r="JTN1" t="s">
        <v>8277</v>
      </c>
      <c r="JTO1" t="s">
        <v>8278</v>
      </c>
      <c r="JTP1" t="s">
        <v>8279</v>
      </c>
      <c r="JTQ1" t="s">
        <v>8280</v>
      </c>
      <c r="JTR1" t="s">
        <v>8281</v>
      </c>
      <c r="JTS1" t="s">
        <v>8282</v>
      </c>
      <c r="JTT1" t="s">
        <v>8283</v>
      </c>
      <c r="JTU1" t="s">
        <v>8284</v>
      </c>
      <c r="JTV1" t="s">
        <v>8285</v>
      </c>
      <c r="JTW1" t="s">
        <v>8286</v>
      </c>
      <c r="JTX1" t="s">
        <v>8287</v>
      </c>
      <c r="JTY1" t="s">
        <v>8288</v>
      </c>
      <c r="JTZ1" t="s">
        <v>8289</v>
      </c>
      <c r="JUA1" t="s">
        <v>8290</v>
      </c>
      <c r="JUB1" t="s">
        <v>8291</v>
      </c>
      <c r="JUC1" t="s">
        <v>8292</v>
      </c>
      <c r="JUD1" t="s">
        <v>8293</v>
      </c>
      <c r="JUE1" t="s">
        <v>8294</v>
      </c>
      <c r="JUF1" t="s">
        <v>8295</v>
      </c>
      <c r="JUG1" t="s">
        <v>8296</v>
      </c>
      <c r="JUH1" t="s">
        <v>8297</v>
      </c>
      <c r="JUI1" t="s">
        <v>8298</v>
      </c>
      <c r="JUJ1" t="s">
        <v>8299</v>
      </c>
      <c r="JUK1" t="s">
        <v>8300</v>
      </c>
      <c r="JUL1" t="s">
        <v>8301</v>
      </c>
      <c r="JUM1" t="s">
        <v>8302</v>
      </c>
      <c r="JUN1" t="s">
        <v>8303</v>
      </c>
      <c r="JUO1" t="s">
        <v>8304</v>
      </c>
      <c r="JUP1" t="s">
        <v>8305</v>
      </c>
      <c r="JUQ1" t="s">
        <v>8306</v>
      </c>
      <c r="JUR1" t="s">
        <v>8307</v>
      </c>
      <c r="JUS1" t="s">
        <v>8308</v>
      </c>
      <c r="JUT1" t="s">
        <v>8309</v>
      </c>
      <c r="JUU1" t="s">
        <v>8310</v>
      </c>
      <c r="JUV1" t="s">
        <v>8311</v>
      </c>
      <c r="JUW1" t="s">
        <v>8312</v>
      </c>
      <c r="JUX1" t="s">
        <v>8313</v>
      </c>
      <c r="JUY1" t="s">
        <v>8314</v>
      </c>
      <c r="JUZ1" t="s">
        <v>8315</v>
      </c>
      <c r="JVA1" t="s">
        <v>8316</v>
      </c>
      <c r="JVB1" t="s">
        <v>8317</v>
      </c>
      <c r="JVC1" t="s">
        <v>8318</v>
      </c>
      <c r="JVD1" t="s">
        <v>8319</v>
      </c>
      <c r="JVE1" t="s">
        <v>8320</v>
      </c>
      <c r="JVF1" t="s">
        <v>8321</v>
      </c>
      <c r="JVG1" t="s">
        <v>8322</v>
      </c>
      <c r="JVH1" t="s">
        <v>8323</v>
      </c>
      <c r="JVI1" t="s">
        <v>8324</v>
      </c>
      <c r="JVJ1" t="s">
        <v>8325</v>
      </c>
      <c r="JVK1" t="s">
        <v>8326</v>
      </c>
      <c r="JVL1" t="s">
        <v>8327</v>
      </c>
      <c r="JVM1" t="s">
        <v>8328</v>
      </c>
      <c r="JVN1" t="s">
        <v>8329</v>
      </c>
      <c r="JVO1" t="s">
        <v>8330</v>
      </c>
      <c r="JVP1" t="s">
        <v>8331</v>
      </c>
      <c r="JVQ1" t="s">
        <v>8332</v>
      </c>
      <c r="JVR1" t="s">
        <v>8333</v>
      </c>
      <c r="JVS1" t="s">
        <v>8334</v>
      </c>
      <c r="JVT1" t="s">
        <v>8335</v>
      </c>
      <c r="JVU1" t="s">
        <v>8336</v>
      </c>
      <c r="JVV1" t="s">
        <v>8337</v>
      </c>
      <c r="JVW1" t="s">
        <v>8338</v>
      </c>
      <c r="JVX1" t="s">
        <v>8339</v>
      </c>
      <c r="JVY1" t="s">
        <v>8340</v>
      </c>
      <c r="JVZ1" t="s">
        <v>8341</v>
      </c>
      <c r="JWA1" t="s">
        <v>8342</v>
      </c>
      <c r="JWB1" t="s">
        <v>8343</v>
      </c>
      <c r="JWC1" t="s">
        <v>8344</v>
      </c>
      <c r="JWD1" t="s">
        <v>8345</v>
      </c>
      <c r="JWE1" t="s">
        <v>8346</v>
      </c>
      <c r="JWF1" t="s">
        <v>8347</v>
      </c>
      <c r="JWG1" t="s">
        <v>8348</v>
      </c>
      <c r="JWH1" t="s">
        <v>8349</v>
      </c>
      <c r="JWI1" t="s">
        <v>8350</v>
      </c>
      <c r="JWJ1" t="s">
        <v>8351</v>
      </c>
      <c r="JWK1" t="s">
        <v>8352</v>
      </c>
      <c r="JWL1" t="s">
        <v>8353</v>
      </c>
      <c r="JWM1" t="s">
        <v>8354</v>
      </c>
      <c r="JWN1" t="s">
        <v>8355</v>
      </c>
      <c r="JWO1" t="s">
        <v>8356</v>
      </c>
      <c r="JWP1" t="s">
        <v>8357</v>
      </c>
      <c r="JWQ1" t="s">
        <v>8358</v>
      </c>
      <c r="JWR1" t="s">
        <v>8359</v>
      </c>
      <c r="JWS1" t="s">
        <v>8360</v>
      </c>
      <c r="JWT1" t="s">
        <v>8361</v>
      </c>
      <c r="JWU1" t="s">
        <v>8362</v>
      </c>
      <c r="JWV1" t="s">
        <v>8363</v>
      </c>
      <c r="JWW1" t="s">
        <v>8364</v>
      </c>
      <c r="JWX1" t="s">
        <v>8365</v>
      </c>
      <c r="JWY1" t="s">
        <v>8366</v>
      </c>
      <c r="JWZ1" t="s">
        <v>8367</v>
      </c>
      <c r="JXA1" t="s">
        <v>8368</v>
      </c>
      <c r="JXB1" t="s">
        <v>8369</v>
      </c>
      <c r="JXC1" t="s">
        <v>8370</v>
      </c>
      <c r="JXD1" t="s">
        <v>8371</v>
      </c>
      <c r="JXE1" t="s">
        <v>8372</v>
      </c>
      <c r="JXF1" t="s">
        <v>8373</v>
      </c>
      <c r="JXG1" t="s">
        <v>8374</v>
      </c>
      <c r="JXH1" t="s">
        <v>8375</v>
      </c>
      <c r="JXI1" t="s">
        <v>8376</v>
      </c>
      <c r="JXJ1" t="s">
        <v>8377</v>
      </c>
      <c r="JXK1" t="s">
        <v>8378</v>
      </c>
      <c r="JXL1" t="s">
        <v>8379</v>
      </c>
      <c r="JXM1" t="s">
        <v>8380</v>
      </c>
      <c r="JXN1" t="s">
        <v>8381</v>
      </c>
      <c r="JXO1" t="s">
        <v>8382</v>
      </c>
      <c r="JXP1" t="s">
        <v>8383</v>
      </c>
      <c r="JXQ1" t="s">
        <v>8384</v>
      </c>
      <c r="JXR1" t="s">
        <v>8385</v>
      </c>
      <c r="JXS1" t="s">
        <v>8386</v>
      </c>
      <c r="JXT1" t="s">
        <v>8387</v>
      </c>
      <c r="JXU1" t="s">
        <v>8388</v>
      </c>
      <c r="JXV1" t="s">
        <v>8389</v>
      </c>
      <c r="JXW1" t="s">
        <v>8390</v>
      </c>
      <c r="JXX1" t="s">
        <v>8391</v>
      </c>
      <c r="JXY1" t="s">
        <v>8392</v>
      </c>
      <c r="JXZ1" t="s">
        <v>8393</v>
      </c>
      <c r="JYA1" t="s">
        <v>8394</v>
      </c>
      <c r="JYB1" t="s">
        <v>8395</v>
      </c>
      <c r="JYC1" t="s">
        <v>8396</v>
      </c>
      <c r="JYD1" t="s">
        <v>8397</v>
      </c>
      <c r="JYE1" t="s">
        <v>8398</v>
      </c>
      <c r="JYF1" t="s">
        <v>8399</v>
      </c>
      <c r="JYG1" t="s">
        <v>8400</v>
      </c>
      <c r="JYH1" t="s">
        <v>8401</v>
      </c>
      <c r="JYI1" t="s">
        <v>8402</v>
      </c>
      <c r="JYJ1" t="s">
        <v>8403</v>
      </c>
      <c r="JYK1" t="s">
        <v>8404</v>
      </c>
      <c r="JYL1" t="s">
        <v>8405</v>
      </c>
      <c r="JYM1" t="s">
        <v>8406</v>
      </c>
      <c r="JYN1" t="s">
        <v>8407</v>
      </c>
      <c r="JYO1" t="s">
        <v>8408</v>
      </c>
      <c r="JYP1" t="s">
        <v>8409</v>
      </c>
      <c r="JYQ1" t="s">
        <v>8410</v>
      </c>
      <c r="JYR1" t="s">
        <v>8411</v>
      </c>
      <c r="JYS1" t="s">
        <v>8412</v>
      </c>
      <c r="JYT1" t="s">
        <v>8413</v>
      </c>
      <c r="JYU1" t="s">
        <v>8414</v>
      </c>
      <c r="JYV1" t="s">
        <v>8415</v>
      </c>
      <c r="JYW1" t="s">
        <v>8416</v>
      </c>
      <c r="JYX1" t="s">
        <v>8417</v>
      </c>
      <c r="JYY1" t="s">
        <v>8418</v>
      </c>
      <c r="JYZ1" t="s">
        <v>8419</v>
      </c>
      <c r="JZA1" t="s">
        <v>8420</v>
      </c>
      <c r="JZB1" t="s">
        <v>8421</v>
      </c>
      <c r="JZC1" t="s">
        <v>8422</v>
      </c>
      <c r="JZD1" t="s">
        <v>8423</v>
      </c>
      <c r="JZE1" t="s">
        <v>8424</v>
      </c>
      <c r="JZF1" t="s">
        <v>8425</v>
      </c>
      <c r="JZG1" t="s">
        <v>8426</v>
      </c>
      <c r="JZH1" t="s">
        <v>8427</v>
      </c>
      <c r="JZI1" t="s">
        <v>8428</v>
      </c>
      <c r="JZJ1" t="s">
        <v>8429</v>
      </c>
      <c r="JZK1" t="s">
        <v>8430</v>
      </c>
      <c r="JZL1" t="s">
        <v>8431</v>
      </c>
      <c r="JZM1" t="s">
        <v>8432</v>
      </c>
      <c r="JZN1" t="s">
        <v>8433</v>
      </c>
      <c r="JZO1" t="s">
        <v>8434</v>
      </c>
      <c r="JZP1" t="s">
        <v>8435</v>
      </c>
      <c r="JZQ1" t="s">
        <v>8436</v>
      </c>
      <c r="JZR1" t="s">
        <v>8437</v>
      </c>
      <c r="JZS1" t="s">
        <v>8438</v>
      </c>
      <c r="JZT1" t="s">
        <v>8439</v>
      </c>
      <c r="JZU1" t="s">
        <v>8440</v>
      </c>
      <c r="JZV1" t="s">
        <v>8441</v>
      </c>
      <c r="JZW1" t="s">
        <v>8442</v>
      </c>
      <c r="JZX1" t="s">
        <v>8443</v>
      </c>
      <c r="JZY1" t="s">
        <v>8444</v>
      </c>
      <c r="JZZ1" t="s">
        <v>8445</v>
      </c>
      <c r="KAA1" t="s">
        <v>8446</v>
      </c>
      <c r="KAB1" t="s">
        <v>8447</v>
      </c>
      <c r="KAC1" t="s">
        <v>8448</v>
      </c>
      <c r="KAD1" t="s">
        <v>8449</v>
      </c>
      <c r="KAE1" t="s">
        <v>8450</v>
      </c>
      <c r="KAF1" t="s">
        <v>8451</v>
      </c>
      <c r="KAG1" t="s">
        <v>8452</v>
      </c>
      <c r="KAH1" t="s">
        <v>8453</v>
      </c>
      <c r="KAI1" t="s">
        <v>8454</v>
      </c>
      <c r="KAJ1" t="s">
        <v>8455</v>
      </c>
      <c r="KAK1" t="s">
        <v>8456</v>
      </c>
      <c r="KAL1" t="s">
        <v>8457</v>
      </c>
      <c r="KAM1" t="s">
        <v>8458</v>
      </c>
      <c r="KAN1" t="s">
        <v>8459</v>
      </c>
      <c r="KAO1" t="s">
        <v>8460</v>
      </c>
      <c r="KAP1" t="s">
        <v>8461</v>
      </c>
      <c r="KAQ1" t="s">
        <v>8462</v>
      </c>
      <c r="KAR1" t="s">
        <v>8463</v>
      </c>
      <c r="KAS1" t="s">
        <v>8464</v>
      </c>
      <c r="KAT1" t="s">
        <v>8465</v>
      </c>
      <c r="KAU1" t="s">
        <v>8466</v>
      </c>
      <c r="KAV1" t="s">
        <v>8467</v>
      </c>
      <c r="KAW1" t="s">
        <v>8468</v>
      </c>
      <c r="KAX1" t="s">
        <v>8469</v>
      </c>
      <c r="KAY1" t="s">
        <v>8470</v>
      </c>
      <c r="KAZ1" t="s">
        <v>8471</v>
      </c>
      <c r="KBA1" t="s">
        <v>8472</v>
      </c>
      <c r="KBB1" t="s">
        <v>8473</v>
      </c>
      <c r="KBC1" t="s">
        <v>8474</v>
      </c>
      <c r="KBD1" t="s">
        <v>8475</v>
      </c>
      <c r="KBE1" t="s">
        <v>8476</v>
      </c>
      <c r="KBF1" t="s">
        <v>8477</v>
      </c>
      <c r="KBG1" t="s">
        <v>8478</v>
      </c>
      <c r="KBH1" t="s">
        <v>8479</v>
      </c>
      <c r="KBI1" t="s">
        <v>8480</v>
      </c>
      <c r="KBJ1" t="s">
        <v>8481</v>
      </c>
      <c r="KBK1" t="s">
        <v>8482</v>
      </c>
      <c r="KBL1" t="s">
        <v>8483</v>
      </c>
      <c r="KBM1" t="s">
        <v>8484</v>
      </c>
      <c r="KBN1" t="s">
        <v>8485</v>
      </c>
      <c r="KBO1" t="s">
        <v>8486</v>
      </c>
      <c r="KBP1" t="s">
        <v>8487</v>
      </c>
      <c r="KBQ1" t="s">
        <v>8488</v>
      </c>
      <c r="KBR1" t="s">
        <v>8489</v>
      </c>
      <c r="KBS1" t="s">
        <v>8490</v>
      </c>
      <c r="KBT1" t="s">
        <v>8491</v>
      </c>
      <c r="KBU1" t="s">
        <v>8492</v>
      </c>
      <c r="KBV1" t="s">
        <v>8493</v>
      </c>
      <c r="KBW1" t="s">
        <v>8494</v>
      </c>
      <c r="KBX1" t="s">
        <v>8495</v>
      </c>
      <c r="KBY1" t="s">
        <v>8496</v>
      </c>
      <c r="KBZ1" t="s">
        <v>8497</v>
      </c>
      <c r="KCA1" t="s">
        <v>8498</v>
      </c>
      <c r="KCB1" t="s">
        <v>8499</v>
      </c>
      <c r="KCC1" t="s">
        <v>8500</v>
      </c>
      <c r="KCD1" t="s">
        <v>8501</v>
      </c>
      <c r="KCE1" t="s">
        <v>8502</v>
      </c>
      <c r="KCF1" t="s">
        <v>8503</v>
      </c>
      <c r="KCG1" t="s">
        <v>8504</v>
      </c>
      <c r="KCH1" t="s">
        <v>8505</v>
      </c>
      <c r="KCI1" t="s">
        <v>8506</v>
      </c>
      <c r="KCJ1" t="s">
        <v>8507</v>
      </c>
      <c r="KCK1" t="s">
        <v>8508</v>
      </c>
      <c r="KCL1" t="s">
        <v>8509</v>
      </c>
      <c r="KCM1" t="s">
        <v>8510</v>
      </c>
      <c r="KCN1" t="s">
        <v>8511</v>
      </c>
      <c r="KCO1" t="s">
        <v>8512</v>
      </c>
      <c r="KCP1" t="s">
        <v>8513</v>
      </c>
      <c r="KCQ1" t="s">
        <v>8514</v>
      </c>
      <c r="KCR1" t="s">
        <v>8515</v>
      </c>
      <c r="KCS1" t="s">
        <v>8516</v>
      </c>
      <c r="KCT1" t="s">
        <v>8517</v>
      </c>
      <c r="KCU1" t="s">
        <v>8518</v>
      </c>
      <c r="KCV1" t="s">
        <v>8519</v>
      </c>
      <c r="KCW1" t="s">
        <v>8520</v>
      </c>
      <c r="KCX1" t="s">
        <v>8521</v>
      </c>
      <c r="KCY1" t="s">
        <v>8522</v>
      </c>
      <c r="KCZ1" t="s">
        <v>8523</v>
      </c>
      <c r="KDA1" t="s">
        <v>8524</v>
      </c>
      <c r="KDB1" t="s">
        <v>8525</v>
      </c>
      <c r="KDC1" t="s">
        <v>8526</v>
      </c>
      <c r="KDD1" t="s">
        <v>8527</v>
      </c>
      <c r="KDE1" t="s">
        <v>8528</v>
      </c>
      <c r="KDF1" t="s">
        <v>8529</v>
      </c>
      <c r="KDG1" t="s">
        <v>8530</v>
      </c>
      <c r="KDH1" t="s">
        <v>8531</v>
      </c>
      <c r="KDI1" t="s">
        <v>8532</v>
      </c>
      <c r="KDJ1" t="s">
        <v>8533</v>
      </c>
      <c r="KDK1" t="s">
        <v>8534</v>
      </c>
      <c r="KDL1" t="s">
        <v>8535</v>
      </c>
      <c r="KDM1" t="s">
        <v>8536</v>
      </c>
      <c r="KDN1" t="s">
        <v>8537</v>
      </c>
      <c r="KDO1" t="s">
        <v>8538</v>
      </c>
      <c r="KDP1" t="s">
        <v>8539</v>
      </c>
      <c r="KDQ1" t="s">
        <v>8540</v>
      </c>
      <c r="KDR1" t="s">
        <v>8541</v>
      </c>
      <c r="KDS1" t="s">
        <v>8542</v>
      </c>
      <c r="KDT1" t="s">
        <v>8543</v>
      </c>
      <c r="KDU1" t="s">
        <v>8544</v>
      </c>
      <c r="KDV1" t="s">
        <v>8545</v>
      </c>
      <c r="KDW1" t="s">
        <v>8546</v>
      </c>
      <c r="KDX1" t="s">
        <v>8547</v>
      </c>
      <c r="KDY1" t="s">
        <v>8548</v>
      </c>
      <c r="KDZ1" t="s">
        <v>8549</v>
      </c>
      <c r="KEA1" t="s">
        <v>8550</v>
      </c>
      <c r="KEB1" t="s">
        <v>8551</v>
      </c>
      <c r="KEC1" t="s">
        <v>8552</v>
      </c>
      <c r="KED1" t="s">
        <v>8553</v>
      </c>
      <c r="KEE1" t="s">
        <v>8554</v>
      </c>
      <c r="KEF1" t="s">
        <v>8555</v>
      </c>
      <c r="KEG1" t="s">
        <v>8556</v>
      </c>
      <c r="KEH1" t="s">
        <v>8557</v>
      </c>
      <c r="KEI1" t="s">
        <v>8558</v>
      </c>
      <c r="KEJ1" t="s">
        <v>8559</v>
      </c>
      <c r="KEK1" t="s">
        <v>8560</v>
      </c>
      <c r="KEL1" t="s">
        <v>8561</v>
      </c>
      <c r="KEM1" t="s">
        <v>8562</v>
      </c>
      <c r="KEN1" t="s">
        <v>8563</v>
      </c>
      <c r="KEO1" t="s">
        <v>8564</v>
      </c>
      <c r="KEP1" t="s">
        <v>8565</v>
      </c>
      <c r="KEQ1" t="s">
        <v>8566</v>
      </c>
      <c r="KER1" t="s">
        <v>8567</v>
      </c>
      <c r="KES1" t="s">
        <v>8568</v>
      </c>
      <c r="KET1" t="s">
        <v>8569</v>
      </c>
      <c r="KEU1" t="s">
        <v>8570</v>
      </c>
      <c r="KEV1" t="s">
        <v>8571</v>
      </c>
      <c r="KEW1" t="s">
        <v>8572</v>
      </c>
      <c r="KEX1" t="s">
        <v>8573</v>
      </c>
      <c r="KEY1" t="s">
        <v>8574</v>
      </c>
      <c r="KEZ1" t="s">
        <v>8575</v>
      </c>
      <c r="KFA1" t="s">
        <v>8576</v>
      </c>
      <c r="KFB1" t="s">
        <v>8577</v>
      </c>
      <c r="KFC1" t="s">
        <v>8578</v>
      </c>
      <c r="KFD1" t="s">
        <v>8579</v>
      </c>
      <c r="KFE1" t="s">
        <v>8580</v>
      </c>
      <c r="KFF1" t="s">
        <v>8581</v>
      </c>
      <c r="KFG1" t="s">
        <v>8582</v>
      </c>
      <c r="KFH1" t="s">
        <v>8583</v>
      </c>
      <c r="KFI1" t="s">
        <v>8584</v>
      </c>
      <c r="KFJ1" t="s">
        <v>8585</v>
      </c>
      <c r="KFK1" t="s">
        <v>8586</v>
      </c>
      <c r="KFL1" t="s">
        <v>8587</v>
      </c>
      <c r="KFM1" t="s">
        <v>8588</v>
      </c>
      <c r="KFN1" t="s">
        <v>8589</v>
      </c>
      <c r="KFO1" t="s">
        <v>8590</v>
      </c>
      <c r="KFP1" t="s">
        <v>8591</v>
      </c>
      <c r="KFQ1" t="s">
        <v>8592</v>
      </c>
      <c r="KFR1" t="s">
        <v>8593</v>
      </c>
      <c r="KFS1" t="s">
        <v>8594</v>
      </c>
      <c r="KFT1" t="s">
        <v>8595</v>
      </c>
      <c r="KFU1" t="s">
        <v>8596</v>
      </c>
      <c r="KFV1" t="s">
        <v>8597</v>
      </c>
      <c r="KFW1" t="s">
        <v>8598</v>
      </c>
      <c r="KFX1" t="s">
        <v>8599</v>
      </c>
      <c r="KFY1" t="s">
        <v>8600</v>
      </c>
      <c r="KFZ1" t="s">
        <v>8601</v>
      </c>
      <c r="KGA1" t="s">
        <v>8602</v>
      </c>
      <c r="KGB1" t="s">
        <v>8603</v>
      </c>
      <c r="KGC1" t="s">
        <v>8604</v>
      </c>
      <c r="KGD1" t="s">
        <v>8605</v>
      </c>
      <c r="KGE1" t="s">
        <v>8606</v>
      </c>
      <c r="KGF1" t="s">
        <v>8607</v>
      </c>
      <c r="KGG1" t="s">
        <v>8608</v>
      </c>
      <c r="KGH1" t="s">
        <v>8609</v>
      </c>
      <c r="KGI1" t="s">
        <v>8610</v>
      </c>
      <c r="KGJ1" t="s">
        <v>8611</v>
      </c>
      <c r="KGK1" t="s">
        <v>8612</v>
      </c>
      <c r="KGL1" t="s">
        <v>8613</v>
      </c>
      <c r="KGM1" t="s">
        <v>8614</v>
      </c>
      <c r="KGN1" t="s">
        <v>8615</v>
      </c>
      <c r="KGO1" t="s">
        <v>8616</v>
      </c>
      <c r="KGP1" t="s">
        <v>8617</v>
      </c>
      <c r="KGQ1" t="s">
        <v>8618</v>
      </c>
      <c r="KGR1" t="s">
        <v>8619</v>
      </c>
      <c r="KGS1" t="s">
        <v>8620</v>
      </c>
      <c r="KGT1" t="s">
        <v>8621</v>
      </c>
      <c r="KGU1" t="s">
        <v>8622</v>
      </c>
      <c r="KGV1" t="s">
        <v>8623</v>
      </c>
      <c r="KGW1" t="s">
        <v>8624</v>
      </c>
      <c r="KGX1" t="s">
        <v>8625</v>
      </c>
      <c r="KGY1" t="s">
        <v>8626</v>
      </c>
      <c r="KGZ1" t="s">
        <v>8627</v>
      </c>
      <c r="KHA1" t="s">
        <v>8628</v>
      </c>
      <c r="KHB1" t="s">
        <v>8629</v>
      </c>
      <c r="KHC1" t="s">
        <v>8630</v>
      </c>
      <c r="KHD1" t="s">
        <v>8631</v>
      </c>
      <c r="KHE1" t="s">
        <v>8632</v>
      </c>
      <c r="KHF1" t="s">
        <v>8633</v>
      </c>
      <c r="KHG1" t="s">
        <v>8634</v>
      </c>
      <c r="KHH1" t="s">
        <v>8635</v>
      </c>
      <c r="KHI1" t="s">
        <v>8636</v>
      </c>
      <c r="KHJ1" t="s">
        <v>8637</v>
      </c>
      <c r="KHK1" t="s">
        <v>8638</v>
      </c>
      <c r="KHL1" t="s">
        <v>8639</v>
      </c>
      <c r="KHM1" t="s">
        <v>8640</v>
      </c>
      <c r="KHN1" t="s">
        <v>8641</v>
      </c>
      <c r="KHO1" t="s">
        <v>8642</v>
      </c>
      <c r="KHP1" t="s">
        <v>8643</v>
      </c>
      <c r="KHQ1" t="s">
        <v>8644</v>
      </c>
      <c r="KHR1" t="s">
        <v>8645</v>
      </c>
      <c r="KHS1" t="s">
        <v>8646</v>
      </c>
      <c r="KHT1" t="s">
        <v>8647</v>
      </c>
      <c r="KHU1" t="s">
        <v>8648</v>
      </c>
      <c r="KHV1" t="s">
        <v>8649</v>
      </c>
      <c r="KHW1" t="s">
        <v>8650</v>
      </c>
      <c r="KHX1" t="s">
        <v>8651</v>
      </c>
      <c r="KHY1" t="s">
        <v>8652</v>
      </c>
      <c r="KHZ1" t="s">
        <v>8653</v>
      </c>
      <c r="KIA1" t="s">
        <v>8654</v>
      </c>
      <c r="KIB1" t="s">
        <v>8655</v>
      </c>
      <c r="KIC1" t="s">
        <v>8656</v>
      </c>
      <c r="KID1" t="s">
        <v>8657</v>
      </c>
      <c r="KIE1" t="s">
        <v>8658</v>
      </c>
      <c r="KIF1" t="s">
        <v>8659</v>
      </c>
      <c r="KIG1" t="s">
        <v>8660</v>
      </c>
      <c r="KIH1" t="s">
        <v>8661</v>
      </c>
      <c r="KII1" t="s">
        <v>8662</v>
      </c>
      <c r="KIJ1" t="s">
        <v>8663</v>
      </c>
      <c r="KIK1" t="s">
        <v>8664</v>
      </c>
      <c r="KIL1" t="s">
        <v>8665</v>
      </c>
      <c r="KIM1" t="s">
        <v>8666</v>
      </c>
      <c r="KIN1" t="s">
        <v>8667</v>
      </c>
      <c r="KIO1" t="s">
        <v>8668</v>
      </c>
      <c r="KIP1" t="s">
        <v>8669</v>
      </c>
      <c r="KIQ1" t="s">
        <v>8670</v>
      </c>
      <c r="KIR1" t="s">
        <v>8671</v>
      </c>
      <c r="KIS1" t="s">
        <v>8672</v>
      </c>
      <c r="KIT1" t="s">
        <v>8673</v>
      </c>
      <c r="KIU1" t="s">
        <v>8674</v>
      </c>
      <c r="KIV1" t="s">
        <v>8675</v>
      </c>
      <c r="KIW1" t="s">
        <v>8676</v>
      </c>
      <c r="KIX1" t="s">
        <v>8677</v>
      </c>
      <c r="KIY1" t="s">
        <v>8678</v>
      </c>
      <c r="KIZ1" t="s">
        <v>8679</v>
      </c>
      <c r="KJA1" t="s">
        <v>8680</v>
      </c>
      <c r="KJB1" t="s">
        <v>8681</v>
      </c>
      <c r="KJC1" t="s">
        <v>8682</v>
      </c>
      <c r="KJD1" t="s">
        <v>8683</v>
      </c>
      <c r="KJE1" t="s">
        <v>8684</v>
      </c>
      <c r="KJF1" t="s">
        <v>8685</v>
      </c>
      <c r="KJG1" t="s">
        <v>8686</v>
      </c>
      <c r="KJH1" t="s">
        <v>8687</v>
      </c>
      <c r="KJI1" t="s">
        <v>8688</v>
      </c>
      <c r="KJJ1" t="s">
        <v>8689</v>
      </c>
      <c r="KJK1" t="s">
        <v>8690</v>
      </c>
      <c r="KJL1" t="s">
        <v>8691</v>
      </c>
      <c r="KJM1" t="s">
        <v>8692</v>
      </c>
      <c r="KJN1" t="s">
        <v>8693</v>
      </c>
      <c r="KJO1" t="s">
        <v>8694</v>
      </c>
      <c r="KJP1" t="s">
        <v>8695</v>
      </c>
      <c r="KJQ1" t="s">
        <v>8696</v>
      </c>
      <c r="KJR1" t="s">
        <v>8697</v>
      </c>
      <c r="KJS1" t="s">
        <v>8698</v>
      </c>
      <c r="KJT1" t="s">
        <v>8699</v>
      </c>
      <c r="KJU1" t="s">
        <v>8700</v>
      </c>
      <c r="KJV1" t="s">
        <v>8701</v>
      </c>
      <c r="KJW1" t="s">
        <v>8702</v>
      </c>
      <c r="KJX1" t="s">
        <v>8703</v>
      </c>
      <c r="KJY1" t="s">
        <v>8704</v>
      </c>
      <c r="KJZ1" t="s">
        <v>8705</v>
      </c>
      <c r="KKA1" t="s">
        <v>8706</v>
      </c>
      <c r="KKB1" t="s">
        <v>8707</v>
      </c>
      <c r="KKC1" t="s">
        <v>8708</v>
      </c>
      <c r="KKD1" t="s">
        <v>8709</v>
      </c>
      <c r="KKE1" t="s">
        <v>8710</v>
      </c>
      <c r="KKF1" t="s">
        <v>8711</v>
      </c>
      <c r="KKG1" t="s">
        <v>8712</v>
      </c>
      <c r="KKH1" t="s">
        <v>8713</v>
      </c>
      <c r="KKI1" t="s">
        <v>8714</v>
      </c>
      <c r="KKJ1" t="s">
        <v>8715</v>
      </c>
      <c r="KKK1" t="s">
        <v>8716</v>
      </c>
      <c r="KKL1" t="s">
        <v>8717</v>
      </c>
      <c r="KKM1" t="s">
        <v>8718</v>
      </c>
      <c r="KKN1" t="s">
        <v>8719</v>
      </c>
      <c r="KKO1" t="s">
        <v>8720</v>
      </c>
      <c r="KKP1" t="s">
        <v>8721</v>
      </c>
      <c r="KKQ1" t="s">
        <v>8722</v>
      </c>
      <c r="KKR1" t="s">
        <v>8723</v>
      </c>
      <c r="KKS1" t="s">
        <v>8724</v>
      </c>
      <c r="KKT1" t="s">
        <v>8725</v>
      </c>
      <c r="KKU1" t="s">
        <v>8726</v>
      </c>
      <c r="KKV1" t="s">
        <v>8727</v>
      </c>
      <c r="KKW1" t="s">
        <v>8728</v>
      </c>
      <c r="KKX1" t="s">
        <v>8729</v>
      </c>
      <c r="KKY1" t="s">
        <v>8730</v>
      </c>
      <c r="KKZ1" t="s">
        <v>8731</v>
      </c>
      <c r="KLA1" t="s">
        <v>8732</v>
      </c>
      <c r="KLB1" t="s">
        <v>8733</v>
      </c>
      <c r="KLC1" t="s">
        <v>8734</v>
      </c>
      <c r="KLD1" t="s">
        <v>8735</v>
      </c>
      <c r="KLE1" t="s">
        <v>8736</v>
      </c>
      <c r="KLF1" t="s">
        <v>8737</v>
      </c>
      <c r="KLG1" t="s">
        <v>8738</v>
      </c>
      <c r="KLH1" t="s">
        <v>8739</v>
      </c>
      <c r="KLI1" t="s">
        <v>8740</v>
      </c>
      <c r="KLJ1" t="s">
        <v>8741</v>
      </c>
      <c r="KLK1" t="s">
        <v>8742</v>
      </c>
      <c r="KLL1" t="s">
        <v>8743</v>
      </c>
      <c r="KLM1" t="s">
        <v>8744</v>
      </c>
      <c r="KLN1" t="s">
        <v>8745</v>
      </c>
      <c r="KLO1" t="s">
        <v>8746</v>
      </c>
      <c r="KLP1" t="s">
        <v>8747</v>
      </c>
      <c r="KLQ1" t="s">
        <v>8748</v>
      </c>
      <c r="KLR1" t="s">
        <v>8749</v>
      </c>
      <c r="KLS1" t="s">
        <v>8750</v>
      </c>
      <c r="KLT1" t="s">
        <v>8751</v>
      </c>
      <c r="KLU1" t="s">
        <v>8752</v>
      </c>
      <c r="KLV1" t="s">
        <v>8753</v>
      </c>
      <c r="KLW1" t="s">
        <v>8754</v>
      </c>
      <c r="KLX1" t="s">
        <v>8755</v>
      </c>
      <c r="KLY1" t="s">
        <v>8756</v>
      </c>
      <c r="KLZ1" t="s">
        <v>8757</v>
      </c>
      <c r="KMA1" t="s">
        <v>8758</v>
      </c>
      <c r="KMB1" t="s">
        <v>8759</v>
      </c>
      <c r="KMC1" t="s">
        <v>8760</v>
      </c>
      <c r="KMD1" t="s">
        <v>8761</v>
      </c>
      <c r="KME1" t="s">
        <v>8762</v>
      </c>
      <c r="KMF1" t="s">
        <v>8763</v>
      </c>
      <c r="KMG1" t="s">
        <v>8764</v>
      </c>
      <c r="KMH1" t="s">
        <v>8765</v>
      </c>
      <c r="KMI1" t="s">
        <v>8766</v>
      </c>
      <c r="KMJ1" t="s">
        <v>8767</v>
      </c>
      <c r="KMK1" t="s">
        <v>8768</v>
      </c>
      <c r="KML1" t="s">
        <v>8769</v>
      </c>
      <c r="KMM1" t="s">
        <v>8770</v>
      </c>
      <c r="KMN1" t="s">
        <v>8771</v>
      </c>
      <c r="KMO1" t="s">
        <v>8772</v>
      </c>
      <c r="KMP1" t="s">
        <v>8773</v>
      </c>
      <c r="KMQ1" t="s">
        <v>8774</v>
      </c>
      <c r="KMR1" t="s">
        <v>8775</v>
      </c>
      <c r="KMS1" t="s">
        <v>8776</v>
      </c>
      <c r="KMT1" t="s">
        <v>8777</v>
      </c>
      <c r="KMU1" t="s">
        <v>8778</v>
      </c>
      <c r="KMV1" t="s">
        <v>8779</v>
      </c>
      <c r="KMW1" t="s">
        <v>8780</v>
      </c>
      <c r="KMX1" t="s">
        <v>8781</v>
      </c>
      <c r="KMY1" t="s">
        <v>8782</v>
      </c>
      <c r="KMZ1" t="s">
        <v>8783</v>
      </c>
      <c r="KNA1" t="s">
        <v>8784</v>
      </c>
      <c r="KNB1" t="s">
        <v>8785</v>
      </c>
      <c r="KNC1" t="s">
        <v>8786</v>
      </c>
      <c r="KND1" t="s">
        <v>8787</v>
      </c>
      <c r="KNE1" t="s">
        <v>8788</v>
      </c>
      <c r="KNF1" t="s">
        <v>8789</v>
      </c>
      <c r="KNG1" t="s">
        <v>8790</v>
      </c>
      <c r="KNH1" t="s">
        <v>8791</v>
      </c>
      <c r="KNI1" t="s">
        <v>8792</v>
      </c>
      <c r="KNJ1" t="s">
        <v>8793</v>
      </c>
      <c r="KNK1" t="s">
        <v>8794</v>
      </c>
      <c r="KNL1" t="s">
        <v>8795</v>
      </c>
      <c r="KNM1" t="s">
        <v>8796</v>
      </c>
      <c r="KNN1" t="s">
        <v>8797</v>
      </c>
      <c r="KNO1" t="s">
        <v>8798</v>
      </c>
      <c r="KNP1" t="s">
        <v>8799</v>
      </c>
      <c r="KNQ1" t="s">
        <v>8800</v>
      </c>
      <c r="KNR1" t="s">
        <v>8801</v>
      </c>
      <c r="KNS1" t="s">
        <v>8802</v>
      </c>
      <c r="KNT1" t="s">
        <v>8803</v>
      </c>
      <c r="KNU1" t="s">
        <v>8804</v>
      </c>
      <c r="KNV1" t="s">
        <v>8805</v>
      </c>
      <c r="KNW1" t="s">
        <v>8806</v>
      </c>
      <c r="KNX1" t="s">
        <v>8807</v>
      </c>
      <c r="KNY1" t="s">
        <v>8808</v>
      </c>
      <c r="KNZ1" t="s">
        <v>8809</v>
      </c>
      <c r="KOA1" t="s">
        <v>8810</v>
      </c>
      <c r="KOB1" t="s">
        <v>8811</v>
      </c>
      <c r="KOC1" t="s">
        <v>8812</v>
      </c>
      <c r="KOD1" t="s">
        <v>8813</v>
      </c>
      <c r="KOE1" t="s">
        <v>8814</v>
      </c>
      <c r="KOF1" t="s">
        <v>8815</v>
      </c>
      <c r="KOG1" t="s">
        <v>8816</v>
      </c>
      <c r="KOH1" t="s">
        <v>8817</v>
      </c>
      <c r="KOI1" t="s">
        <v>8818</v>
      </c>
      <c r="KOJ1" t="s">
        <v>8819</v>
      </c>
      <c r="KOK1" t="s">
        <v>8820</v>
      </c>
      <c r="KOL1" t="s">
        <v>8821</v>
      </c>
      <c r="KOM1" t="s">
        <v>8822</v>
      </c>
      <c r="KON1" t="s">
        <v>8823</v>
      </c>
      <c r="KOO1" t="s">
        <v>8824</v>
      </c>
      <c r="KOP1" t="s">
        <v>8825</v>
      </c>
      <c r="KOQ1" t="s">
        <v>8826</v>
      </c>
      <c r="KOR1" t="s">
        <v>8827</v>
      </c>
      <c r="KOS1" t="s">
        <v>8828</v>
      </c>
      <c r="KOT1" t="s">
        <v>8829</v>
      </c>
      <c r="KOU1" t="s">
        <v>8830</v>
      </c>
      <c r="KOV1" t="s">
        <v>8831</v>
      </c>
      <c r="KOW1" t="s">
        <v>8832</v>
      </c>
      <c r="KOX1" t="s">
        <v>8833</v>
      </c>
      <c r="KOY1" t="s">
        <v>8834</v>
      </c>
      <c r="KOZ1" t="s">
        <v>8835</v>
      </c>
      <c r="KPA1" t="s">
        <v>8836</v>
      </c>
      <c r="KPB1" t="s">
        <v>8837</v>
      </c>
      <c r="KPC1" t="s">
        <v>8838</v>
      </c>
      <c r="KPD1" t="s">
        <v>8839</v>
      </c>
      <c r="KPE1" t="s">
        <v>8840</v>
      </c>
      <c r="KPF1" t="s">
        <v>8841</v>
      </c>
      <c r="KPG1" t="s">
        <v>8842</v>
      </c>
      <c r="KPH1" t="s">
        <v>8843</v>
      </c>
      <c r="KPI1" t="s">
        <v>8844</v>
      </c>
      <c r="KPJ1" t="s">
        <v>8845</v>
      </c>
      <c r="KPK1" t="s">
        <v>8846</v>
      </c>
      <c r="KPL1" t="s">
        <v>8847</v>
      </c>
      <c r="KPM1" t="s">
        <v>8848</v>
      </c>
      <c r="KPN1" t="s">
        <v>8849</v>
      </c>
      <c r="KPO1" t="s">
        <v>8850</v>
      </c>
      <c r="KPP1" t="s">
        <v>8851</v>
      </c>
      <c r="KPQ1" t="s">
        <v>8852</v>
      </c>
      <c r="KPR1" t="s">
        <v>8853</v>
      </c>
      <c r="KPS1" t="s">
        <v>8854</v>
      </c>
      <c r="KPT1" t="s">
        <v>8855</v>
      </c>
      <c r="KPU1" t="s">
        <v>8856</v>
      </c>
      <c r="KPV1" t="s">
        <v>8857</v>
      </c>
      <c r="KPW1" t="s">
        <v>8858</v>
      </c>
      <c r="KPX1" t="s">
        <v>8859</v>
      </c>
      <c r="KPY1" t="s">
        <v>8860</v>
      </c>
      <c r="KPZ1" t="s">
        <v>8861</v>
      </c>
      <c r="KQA1" t="s">
        <v>8862</v>
      </c>
      <c r="KQB1" t="s">
        <v>8863</v>
      </c>
      <c r="KQC1" t="s">
        <v>8864</v>
      </c>
      <c r="KQD1" t="s">
        <v>8865</v>
      </c>
      <c r="KQE1" t="s">
        <v>8866</v>
      </c>
      <c r="KQF1" t="s">
        <v>8867</v>
      </c>
      <c r="KQG1" t="s">
        <v>8868</v>
      </c>
      <c r="KQH1" t="s">
        <v>8869</v>
      </c>
      <c r="KQI1" t="s">
        <v>8870</v>
      </c>
      <c r="KQJ1" t="s">
        <v>8871</v>
      </c>
      <c r="KQK1" t="s">
        <v>8872</v>
      </c>
      <c r="KQL1" t="s">
        <v>8873</v>
      </c>
      <c r="KQM1" t="s">
        <v>8874</v>
      </c>
      <c r="KQN1" t="s">
        <v>8875</v>
      </c>
      <c r="KQO1" t="s">
        <v>8876</v>
      </c>
      <c r="KQP1" t="s">
        <v>8877</v>
      </c>
      <c r="KQQ1" t="s">
        <v>8878</v>
      </c>
      <c r="KQR1" t="s">
        <v>8879</v>
      </c>
      <c r="KQS1" t="s">
        <v>8880</v>
      </c>
      <c r="KQT1" t="s">
        <v>8881</v>
      </c>
      <c r="KQU1" t="s">
        <v>8882</v>
      </c>
      <c r="KQV1" t="s">
        <v>8883</v>
      </c>
      <c r="KQW1" t="s">
        <v>8884</v>
      </c>
      <c r="KQX1" t="s">
        <v>8885</v>
      </c>
      <c r="KQY1" t="s">
        <v>8886</v>
      </c>
      <c r="KQZ1" t="s">
        <v>8887</v>
      </c>
      <c r="KRA1" t="s">
        <v>8888</v>
      </c>
      <c r="KRB1" t="s">
        <v>8889</v>
      </c>
      <c r="KRC1" t="s">
        <v>8890</v>
      </c>
      <c r="KRD1" t="s">
        <v>8891</v>
      </c>
      <c r="KRE1" t="s">
        <v>8892</v>
      </c>
      <c r="KRF1" t="s">
        <v>8893</v>
      </c>
      <c r="KRG1" t="s">
        <v>8894</v>
      </c>
      <c r="KRH1" t="s">
        <v>8895</v>
      </c>
      <c r="KRI1" t="s">
        <v>8896</v>
      </c>
      <c r="KRJ1" t="s">
        <v>8897</v>
      </c>
      <c r="KRK1" t="s">
        <v>8898</v>
      </c>
      <c r="KRL1" t="s">
        <v>8899</v>
      </c>
      <c r="KRM1" t="s">
        <v>8900</v>
      </c>
      <c r="KRN1" t="s">
        <v>8901</v>
      </c>
      <c r="KRO1" t="s">
        <v>8902</v>
      </c>
      <c r="KRP1" t="s">
        <v>8903</v>
      </c>
      <c r="KRQ1" t="s">
        <v>8904</v>
      </c>
      <c r="KRR1" t="s">
        <v>8905</v>
      </c>
      <c r="KRS1" t="s">
        <v>8906</v>
      </c>
      <c r="KRT1" t="s">
        <v>8907</v>
      </c>
      <c r="KRU1" t="s">
        <v>8908</v>
      </c>
      <c r="KRV1" t="s">
        <v>8909</v>
      </c>
      <c r="KRW1" t="s">
        <v>8910</v>
      </c>
      <c r="KRX1" t="s">
        <v>8911</v>
      </c>
      <c r="KRY1" t="s">
        <v>8912</v>
      </c>
      <c r="KRZ1" t="s">
        <v>8913</v>
      </c>
      <c r="KSA1" t="s">
        <v>8914</v>
      </c>
      <c r="KSB1" t="s">
        <v>8915</v>
      </c>
      <c r="KSC1" t="s">
        <v>8916</v>
      </c>
      <c r="KSD1" t="s">
        <v>8917</v>
      </c>
      <c r="KSE1" t="s">
        <v>8918</v>
      </c>
      <c r="KSF1" t="s">
        <v>8919</v>
      </c>
      <c r="KSG1" t="s">
        <v>8920</v>
      </c>
      <c r="KSH1" t="s">
        <v>8921</v>
      </c>
      <c r="KSI1" t="s">
        <v>8922</v>
      </c>
      <c r="KSJ1" t="s">
        <v>8923</v>
      </c>
      <c r="KSK1" t="s">
        <v>8924</v>
      </c>
      <c r="KSL1" t="s">
        <v>8925</v>
      </c>
      <c r="KSM1" t="s">
        <v>8926</v>
      </c>
      <c r="KSN1" t="s">
        <v>8927</v>
      </c>
      <c r="KSO1" t="s">
        <v>8928</v>
      </c>
      <c r="KSP1" t="s">
        <v>8929</v>
      </c>
      <c r="KSQ1" t="s">
        <v>8930</v>
      </c>
      <c r="KSR1" t="s">
        <v>8931</v>
      </c>
      <c r="KSS1" t="s">
        <v>8932</v>
      </c>
      <c r="KST1" t="s">
        <v>8933</v>
      </c>
      <c r="KSU1" t="s">
        <v>8934</v>
      </c>
      <c r="KSV1" t="s">
        <v>8935</v>
      </c>
      <c r="KSW1" t="s">
        <v>8936</v>
      </c>
      <c r="KSX1" t="s">
        <v>8937</v>
      </c>
      <c r="KSY1" t="s">
        <v>8938</v>
      </c>
      <c r="KSZ1" t="s">
        <v>8939</v>
      </c>
      <c r="KTA1" t="s">
        <v>8940</v>
      </c>
      <c r="KTB1" t="s">
        <v>8941</v>
      </c>
      <c r="KTC1" t="s">
        <v>8942</v>
      </c>
      <c r="KTD1" t="s">
        <v>8943</v>
      </c>
      <c r="KTE1" t="s">
        <v>8944</v>
      </c>
      <c r="KTF1" t="s">
        <v>8945</v>
      </c>
      <c r="KTG1" t="s">
        <v>8946</v>
      </c>
      <c r="KTH1" t="s">
        <v>8947</v>
      </c>
      <c r="KTI1" t="s">
        <v>8948</v>
      </c>
      <c r="KTJ1" t="s">
        <v>8949</v>
      </c>
      <c r="KTK1" t="s">
        <v>8950</v>
      </c>
      <c r="KTL1" t="s">
        <v>8951</v>
      </c>
      <c r="KTM1" t="s">
        <v>8952</v>
      </c>
      <c r="KTN1" t="s">
        <v>8953</v>
      </c>
      <c r="KTO1" t="s">
        <v>8954</v>
      </c>
      <c r="KTP1" t="s">
        <v>8955</v>
      </c>
      <c r="KTQ1" t="s">
        <v>8956</v>
      </c>
      <c r="KTR1" t="s">
        <v>8957</v>
      </c>
      <c r="KTS1" t="s">
        <v>8958</v>
      </c>
      <c r="KTT1" t="s">
        <v>8959</v>
      </c>
      <c r="KTU1" t="s">
        <v>8960</v>
      </c>
      <c r="KTV1" t="s">
        <v>8961</v>
      </c>
      <c r="KTW1" t="s">
        <v>8962</v>
      </c>
      <c r="KTX1" t="s">
        <v>8963</v>
      </c>
      <c r="KTY1" t="s">
        <v>8964</v>
      </c>
      <c r="KTZ1" t="s">
        <v>8965</v>
      </c>
      <c r="KUA1" t="s">
        <v>8966</v>
      </c>
      <c r="KUB1" t="s">
        <v>8967</v>
      </c>
      <c r="KUC1" t="s">
        <v>8968</v>
      </c>
      <c r="KUD1" t="s">
        <v>8969</v>
      </c>
      <c r="KUE1" t="s">
        <v>8970</v>
      </c>
      <c r="KUF1" t="s">
        <v>8971</v>
      </c>
      <c r="KUG1" t="s">
        <v>8972</v>
      </c>
      <c r="KUH1" t="s">
        <v>8973</v>
      </c>
      <c r="KUI1" t="s">
        <v>8974</v>
      </c>
      <c r="KUJ1" t="s">
        <v>8975</v>
      </c>
      <c r="KUK1" t="s">
        <v>8976</v>
      </c>
      <c r="KUL1" t="s">
        <v>8977</v>
      </c>
      <c r="KUM1" t="s">
        <v>8978</v>
      </c>
      <c r="KUN1" t="s">
        <v>8979</v>
      </c>
      <c r="KUO1" t="s">
        <v>8980</v>
      </c>
      <c r="KUP1" t="s">
        <v>8981</v>
      </c>
      <c r="KUQ1" t="s">
        <v>8982</v>
      </c>
      <c r="KUR1" t="s">
        <v>8983</v>
      </c>
      <c r="KUS1" t="s">
        <v>8984</v>
      </c>
      <c r="KUT1" t="s">
        <v>8985</v>
      </c>
      <c r="KUU1" t="s">
        <v>8986</v>
      </c>
      <c r="KUV1" t="s">
        <v>8987</v>
      </c>
      <c r="KUW1" t="s">
        <v>8988</v>
      </c>
      <c r="KUX1" t="s">
        <v>8989</v>
      </c>
      <c r="KUY1" t="s">
        <v>8990</v>
      </c>
      <c r="KUZ1" t="s">
        <v>8991</v>
      </c>
      <c r="KVA1" t="s">
        <v>8992</v>
      </c>
      <c r="KVB1" t="s">
        <v>8993</v>
      </c>
      <c r="KVC1" t="s">
        <v>8994</v>
      </c>
      <c r="KVD1" t="s">
        <v>8995</v>
      </c>
      <c r="KVE1" t="s">
        <v>8996</v>
      </c>
      <c r="KVF1" t="s">
        <v>8997</v>
      </c>
      <c r="KVG1" t="s">
        <v>8998</v>
      </c>
      <c r="KVH1" t="s">
        <v>8999</v>
      </c>
      <c r="KVI1" t="s">
        <v>9000</v>
      </c>
      <c r="KVJ1" t="s">
        <v>9001</v>
      </c>
      <c r="KVK1" t="s">
        <v>9002</v>
      </c>
      <c r="KVL1" t="s">
        <v>9003</v>
      </c>
      <c r="KVM1" t="s">
        <v>9004</v>
      </c>
      <c r="KVN1" t="s">
        <v>9005</v>
      </c>
      <c r="KVO1" t="s">
        <v>9006</v>
      </c>
      <c r="KVP1" t="s">
        <v>9007</v>
      </c>
      <c r="KVQ1" t="s">
        <v>9008</v>
      </c>
      <c r="KVR1" t="s">
        <v>9009</v>
      </c>
      <c r="KVS1" t="s">
        <v>9010</v>
      </c>
      <c r="KVT1" t="s">
        <v>9011</v>
      </c>
      <c r="KVU1" t="s">
        <v>9012</v>
      </c>
      <c r="KVV1" t="s">
        <v>9013</v>
      </c>
      <c r="KVW1" t="s">
        <v>9014</v>
      </c>
      <c r="KVX1" t="s">
        <v>9015</v>
      </c>
      <c r="KVY1" t="s">
        <v>9016</v>
      </c>
      <c r="KVZ1" t="s">
        <v>9017</v>
      </c>
      <c r="KWA1" t="s">
        <v>9018</v>
      </c>
      <c r="KWB1" t="s">
        <v>9019</v>
      </c>
      <c r="KWC1" t="s">
        <v>9020</v>
      </c>
      <c r="KWD1" t="s">
        <v>9021</v>
      </c>
      <c r="KWE1" t="s">
        <v>9022</v>
      </c>
      <c r="KWF1" t="s">
        <v>9023</v>
      </c>
      <c r="KWG1" t="s">
        <v>9024</v>
      </c>
      <c r="KWH1" t="s">
        <v>9025</v>
      </c>
      <c r="KWI1" t="s">
        <v>9026</v>
      </c>
      <c r="KWJ1" t="s">
        <v>9027</v>
      </c>
      <c r="KWK1" t="s">
        <v>9028</v>
      </c>
      <c r="KWL1" t="s">
        <v>9029</v>
      </c>
      <c r="KWM1" t="s">
        <v>9030</v>
      </c>
      <c r="KWN1" t="s">
        <v>9031</v>
      </c>
      <c r="KWO1" t="s">
        <v>9032</v>
      </c>
      <c r="KWP1" t="s">
        <v>9033</v>
      </c>
      <c r="KWQ1" t="s">
        <v>9034</v>
      </c>
      <c r="KWR1" t="s">
        <v>9035</v>
      </c>
      <c r="KWS1" t="s">
        <v>9036</v>
      </c>
      <c r="KWT1" t="s">
        <v>9037</v>
      </c>
      <c r="KWU1" t="s">
        <v>9038</v>
      </c>
      <c r="KWV1" t="s">
        <v>9039</v>
      </c>
      <c r="KWW1" t="s">
        <v>9040</v>
      </c>
      <c r="KWX1" t="s">
        <v>9041</v>
      </c>
      <c r="KWY1" t="s">
        <v>9042</v>
      </c>
      <c r="KWZ1" t="s">
        <v>9043</v>
      </c>
      <c r="KXA1" t="s">
        <v>9044</v>
      </c>
      <c r="KXB1" t="s">
        <v>9045</v>
      </c>
      <c r="KXC1" t="s">
        <v>9046</v>
      </c>
      <c r="KXD1" t="s">
        <v>9047</v>
      </c>
      <c r="KXE1" t="s">
        <v>9048</v>
      </c>
      <c r="KXF1" t="s">
        <v>9049</v>
      </c>
      <c r="KXG1" t="s">
        <v>9050</v>
      </c>
      <c r="KXH1" t="s">
        <v>9051</v>
      </c>
      <c r="KXI1" t="s">
        <v>9052</v>
      </c>
      <c r="KXJ1" t="s">
        <v>9053</v>
      </c>
      <c r="KXK1" t="s">
        <v>9054</v>
      </c>
      <c r="KXL1" t="s">
        <v>9055</v>
      </c>
      <c r="KXM1" t="s">
        <v>9056</v>
      </c>
      <c r="KXN1" t="s">
        <v>9057</v>
      </c>
      <c r="KXO1" t="s">
        <v>9058</v>
      </c>
      <c r="KXP1" t="s">
        <v>9059</v>
      </c>
      <c r="KXQ1" t="s">
        <v>9060</v>
      </c>
      <c r="KXR1" t="s">
        <v>9061</v>
      </c>
      <c r="KXS1" t="s">
        <v>9062</v>
      </c>
      <c r="KXT1" t="s">
        <v>9063</v>
      </c>
      <c r="KXU1" t="s">
        <v>9064</v>
      </c>
      <c r="KXV1" t="s">
        <v>9065</v>
      </c>
      <c r="KXW1" t="s">
        <v>9066</v>
      </c>
      <c r="KXX1" t="s">
        <v>9067</v>
      </c>
      <c r="KXY1" t="s">
        <v>9068</v>
      </c>
      <c r="KXZ1" t="s">
        <v>9069</v>
      </c>
      <c r="KYA1" t="s">
        <v>9070</v>
      </c>
      <c r="KYB1" t="s">
        <v>9071</v>
      </c>
      <c r="KYC1" t="s">
        <v>9072</v>
      </c>
      <c r="KYD1" t="s">
        <v>9073</v>
      </c>
      <c r="KYE1" t="s">
        <v>9074</v>
      </c>
      <c r="KYF1" t="s">
        <v>9075</v>
      </c>
      <c r="KYG1" t="s">
        <v>9076</v>
      </c>
      <c r="KYH1" t="s">
        <v>9077</v>
      </c>
      <c r="KYI1" t="s">
        <v>9078</v>
      </c>
      <c r="KYJ1" t="s">
        <v>9079</v>
      </c>
      <c r="KYK1" t="s">
        <v>9080</v>
      </c>
      <c r="KYL1" t="s">
        <v>9081</v>
      </c>
      <c r="KYM1" t="s">
        <v>9082</v>
      </c>
      <c r="KYN1" t="s">
        <v>9083</v>
      </c>
      <c r="KYO1" t="s">
        <v>9084</v>
      </c>
      <c r="KYP1" t="s">
        <v>9085</v>
      </c>
      <c r="KYQ1" t="s">
        <v>9086</v>
      </c>
      <c r="KYR1" t="s">
        <v>9087</v>
      </c>
      <c r="KYS1" t="s">
        <v>9088</v>
      </c>
      <c r="KYT1" t="s">
        <v>9089</v>
      </c>
      <c r="KYU1" t="s">
        <v>9090</v>
      </c>
      <c r="KYV1" t="s">
        <v>9091</v>
      </c>
      <c r="KYW1" t="s">
        <v>9092</v>
      </c>
      <c r="KYX1" t="s">
        <v>9093</v>
      </c>
      <c r="KYY1" t="s">
        <v>9094</v>
      </c>
      <c r="KYZ1" t="s">
        <v>9095</v>
      </c>
      <c r="KZA1" t="s">
        <v>9096</v>
      </c>
      <c r="KZB1" t="s">
        <v>9097</v>
      </c>
      <c r="KZC1" t="s">
        <v>9098</v>
      </c>
      <c r="KZD1" t="s">
        <v>9099</v>
      </c>
      <c r="KZE1" t="s">
        <v>9100</v>
      </c>
      <c r="KZF1" t="s">
        <v>9101</v>
      </c>
      <c r="KZG1" t="s">
        <v>9102</v>
      </c>
      <c r="KZH1" t="s">
        <v>9103</v>
      </c>
      <c r="KZI1" t="s">
        <v>9104</v>
      </c>
      <c r="KZJ1" t="s">
        <v>9105</v>
      </c>
      <c r="KZK1" t="s">
        <v>9106</v>
      </c>
      <c r="KZL1" t="s">
        <v>9107</v>
      </c>
      <c r="KZM1" t="s">
        <v>9108</v>
      </c>
      <c r="KZN1" t="s">
        <v>9109</v>
      </c>
      <c r="KZO1" t="s">
        <v>9110</v>
      </c>
      <c r="KZP1" t="s">
        <v>9111</v>
      </c>
      <c r="KZQ1" t="s">
        <v>9112</v>
      </c>
      <c r="KZR1" t="s">
        <v>9113</v>
      </c>
      <c r="KZS1" t="s">
        <v>9114</v>
      </c>
      <c r="KZT1" t="s">
        <v>9115</v>
      </c>
      <c r="KZU1" t="s">
        <v>9116</v>
      </c>
      <c r="KZV1" t="s">
        <v>9117</v>
      </c>
      <c r="KZW1" t="s">
        <v>9118</v>
      </c>
      <c r="KZX1" t="s">
        <v>9119</v>
      </c>
      <c r="KZY1" t="s">
        <v>9120</v>
      </c>
      <c r="KZZ1" t="s">
        <v>9121</v>
      </c>
      <c r="LAA1" t="s">
        <v>9122</v>
      </c>
      <c r="LAB1" t="s">
        <v>9123</v>
      </c>
      <c r="LAC1" t="s">
        <v>9124</v>
      </c>
      <c r="LAD1" t="s">
        <v>9125</v>
      </c>
      <c r="LAE1" t="s">
        <v>9126</v>
      </c>
      <c r="LAF1" t="s">
        <v>9127</v>
      </c>
      <c r="LAG1" t="s">
        <v>9128</v>
      </c>
      <c r="LAH1" t="s">
        <v>9129</v>
      </c>
      <c r="LAI1" t="s">
        <v>9130</v>
      </c>
      <c r="LAJ1" t="s">
        <v>9131</v>
      </c>
      <c r="LAK1" t="s">
        <v>9132</v>
      </c>
      <c r="LAL1" t="s">
        <v>9133</v>
      </c>
      <c r="LAM1" t="s">
        <v>9134</v>
      </c>
      <c r="LAN1" t="s">
        <v>9135</v>
      </c>
      <c r="LAO1" t="s">
        <v>9136</v>
      </c>
      <c r="LAP1" t="s">
        <v>9137</v>
      </c>
      <c r="LAQ1" t="s">
        <v>9138</v>
      </c>
      <c r="LAR1" t="s">
        <v>9139</v>
      </c>
      <c r="LAS1" t="s">
        <v>9140</v>
      </c>
      <c r="LAT1" t="s">
        <v>9141</v>
      </c>
      <c r="LAU1" t="s">
        <v>9142</v>
      </c>
      <c r="LAV1" t="s">
        <v>9143</v>
      </c>
      <c r="LAW1" t="s">
        <v>9144</v>
      </c>
      <c r="LAX1" t="s">
        <v>9145</v>
      </c>
      <c r="LAY1" t="s">
        <v>9146</v>
      </c>
      <c r="LAZ1" t="s">
        <v>9147</v>
      </c>
      <c r="LBA1" t="s">
        <v>9148</v>
      </c>
      <c r="LBB1" t="s">
        <v>9149</v>
      </c>
      <c r="LBC1" t="s">
        <v>9150</v>
      </c>
      <c r="LBD1" t="s">
        <v>9151</v>
      </c>
      <c r="LBE1" t="s">
        <v>9152</v>
      </c>
      <c r="LBF1" t="s">
        <v>9153</v>
      </c>
      <c r="LBG1" t="s">
        <v>9154</v>
      </c>
      <c r="LBH1" t="s">
        <v>9155</v>
      </c>
      <c r="LBI1" t="s">
        <v>9156</v>
      </c>
      <c r="LBJ1" t="s">
        <v>9157</v>
      </c>
      <c r="LBK1" t="s">
        <v>9158</v>
      </c>
      <c r="LBL1" t="s">
        <v>9159</v>
      </c>
      <c r="LBM1" t="s">
        <v>9160</v>
      </c>
      <c r="LBN1" t="s">
        <v>9161</v>
      </c>
      <c r="LBO1" t="s">
        <v>9162</v>
      </c>
      <c r="LBP1" t="s">
        <v>9163</v>
      </c>
      <c r="LBQ1" t="s">
        <v>9164</v>
      </c>
      <c r="LBR1" t="s">
        <v>9165</v>
      </c>
      <c r="LBS1" t="s">
        <v>9166</v>
      </c>
      <c r="LBT1" t="s">
        <v>9167</v>
      </c>
      <c r="LBU1" t="s">
        <v>9168</v>
      </c>
      <c r="LBV1" t="s">
        <v>9169</v>
      </c>
      <c r="LBW1" t="s">
        <v>9170</v>
      </c>
      <c r="LBX1" t="s">
        <v>9171</v>
      </c>
      <c r="LBY1" t="s">
        <v>9172</v>
      </c>
      <c r="LBZ1" t="s">
        <v>9173</v>
      </c>
      <c r="LCA1" t="s">
        <v>9174</v>
      </c>
      <c r="LCB1" t="s">
        <v>9175</v>
      </c>
      <c r="LCC1" t="s">
        <v>9176</v>
      </c>
      <c r="LCD1" t="s">
        <v>9177</v>
      </c>
      <c r="LCE1" t="s">
        <v>9178</v>
      </c>
      <c r="LCF1" t="s">
        <v>9179</v>
      </c>
      <c r="LCG1" t="s">
        <v>9180</v>
      </c>
      <c r="LCH1" t="s">
        <v>9181</v>
      </c>
      <c r="LCI1" t="s">
        <v>9182</v>
      </c>
      <c r="LCJ1" t="s">
        <v>9183</v>
      </c>
      <c r="LCK1" t="s">
        <v>9184</v>
      </c>
      <c r="LCL1" t="s">
        <v>9185</v>
      </c>
      <c r="LCM1" t="s">
        <v>9186</v>
      </c>
      <c r="LCN1" t="s">
        <v>9187</v>
      </c>
      <c r="LCO1" t="s">
        <v>9188</v>
      </c>
      <c r="LCP1" t="s">
        <v>9189</v>
      </c>
      <c r="LCQ1" t="s">
        <v>9190</v>
      </c>
      <c r="LCR1" t="s">
        <v>9191</v>
      </c>
      <c r="LCS1" t="s">
        <v>9192</v>
      </c>
      <c r="LCT1" t="s">
        <v>9193</v>
      </c>
      <c r="LCU1" t="s">
        <v>9194</v>
      </c>
      <c r="LCV1" t="s">
        <v>9195</v>
      </c>
      <c r="LCW1" t="s">
        <v>9196</v>
      </c>
      <c r="LCX1" t="s">
        <v>9197</v>
      </c>
      <c r="LCY1" t="s">
        <v>9198</v>
      </c>
      <c r="LCZ1" t="s">
        <v>9199</v>
      </c>
      <c r="LDA1" t="s">
        <v>9200</v>
      </c>
      <c r="LDB1" t="s">
        <v>9201</v>
      </c>
      <c r="LDC1" t="s">
        <v>9202</v>
      </c>
      <c r="LDD1" t="s">
        <v>9203</v>
      </c>
      <c r="LDE1" t="s">
        <v>9204</v>
      </c>
      <c r="LDF1" t="s">
        <v>9205</v>
      </c>
      <c r="LDG1" t="s">
        <v>9206</v>
      </c>
      <c r="LDH1" t="s">
        <v>9207</v>
      </c>
      <c r="LDI1" t="s">
        <v>9208</v>
      </c>
      <c r="LDJ1" t="s">
        <v>9209</v>
      </c>
      <c r="LDK1" t="s">
        <v>9210</v>
      </c>
      <c r="LDL1" t="s">
        <v>9211</v>
      </c>
      <c r="LDM1" t="s">
        <v>9212</v>
      </c>
      <c r="LDN1" t="s">
        <v>9213</v>
      </c>
      <c r="LDO1" t="s">
        <v>9214</v>
      </c>
      <c r="LDP1" t="s">
        <v>9215</v>
      </c>
      <c r="LDQ1" t="s">
        <v>9216</v>
      </c>
      <c r="LDR1" t="s">
        <v>9217</v>
      </c>
      <c r="LDS1" t="s">
        <v>9218</v>
      </c>
      <c r="LDT1" t="s">
        <v>9219</v>
      </c>
      <c r="LDU1" t="s">
        <v>9220</v>
      </c>
      <c r="LDV1" t="s">
        <v>9221</v>
      </c>
      <c r="LDW1" t="s">
        <v>9222</v>
      </c>
      <c r="LDX1" t="s">
        <v>9223</v>
      </c>
      <c r="LDY1" t="s">
        <v>9224</v>
      </c>
      <c r="LDZ1" t="s">
        <v>9225</v>
      </c>
      <c r="LEA1" t="s">
        <v>9226</v>
      </c>
      <c r="LEB1" t="s">
        <v>9227</v>
      </c>
      <c r="LEC1" t="s">
        <v>9228</v>
      </c>
      <c r="LED1" t="s">
        <v>9229</v>
      </c>
      <c r="LEE1" t="s">
        <v>9230</v>
      </c>
      <c r="LEF1" t="s">
        <v>9231</v>
      </c>
      <c r="LEG1" t="s">
        <v>9232</v>
      </c>
      <c r="LEH1" t="s">
        <v>9233</v>
      </c>
      <c r="LEI1" t="s">
        <v>9234</v>
      </c>
      <c r="LEJ1" t="s">
        <v>9235</v>
      </c>
      <c r="LEK1" t="s">
        <v>9236</v>
      </c>
      <c r="LEL1" t="s">
        <v>9237</v>
      </c>
      <c r="LEM1" t="s">
        <v>9238</v>
      </c>
      <c r="LEN1" t="s">
        <v>9239</v>
      </c>
      <c r="LEO1" t="s">
        <v>9240</v>
      </c>
      <c r="LEP1" t="s">
        <v>9241</v>
      </c>
      <c r="LEQ1" t="s">
        <v>9242</v>
      </c>
      <c r="LER1" t="s">
        <v>9243</v>
      </c>
      <c r="LES1" t="s">
        <v>9244</v>
      </c>
      <c r="LET1" t="s">
        <v>9245</v>
      </c>
      <c r="LEU1" t="s">
        <v>9246</v>
      </c>
      <c r="LEV1" t="s">
        <v>9247</v>
      </c>
      <c r="LEW1" t="s">
        <v>9248</v>
      </c>
      <c r="LEX1" t="s">
        <v>9249</v>
      </c>
      <c r="LEY1" t="s">
        <v>9250</v>
      </c>
      <c r="LEZ1" t="s">
        <v>9251</v>
      </c>
      <c r="LFA1" t="s">
        <v>9252</v>
      </c>
      <c r="LFB1" t="s">
        <v>9253</v>
      </c>
      <c r="LFC1" t="s">
        <v>9254</v>
      </c>
      <c r="LFD1" t="s">
        <v>9255</v>
      </c>
      <c r="LFE1" t="s">
        <v>9256</v>
      </c>
      <c r="LFF1" t="s">
        <v>9257</v>
      </c>
      <c r="LFG1" t="s">
        <v>9258</v>
      </c>
      <c r="LFH1" t="s">
        <v>9259</v>
      </c>
      <c r="LFI1" t="s">
        <v>9260</v>
      </c>
      <c r="LFJ1" t="s">
        <v>9261</v>
      </c>
      <c r="LFK1" t="s">
        <v>9262</v>
      </c>
      <c r="LFL1" t="s">
        <v>9263</v>
      </c>
      <c r="LFM1" t="s">
        <v>9264</v>
      </c>
      <c r="LFN1" t="s">
        <v>9265</v>
      </c>
      <c r="LFO1" t="s">
        <v>9266</v>
      </c>
      <c r="LFP1" t="s">
        <v>9267</v>
      </c>
      <c r="LFQ1" t="s">
        <v>9268</v>
      </c>
      <c r="LFR1" t="s">
        <v>9269</v>
      </c>
      <c r="LFS1" t="s">
        <v>9270</v>
      </c>
      <c r="LFT1" t="s">
        <v>9271</v>
      </c>
      <c r="LFU1" t="s">
        <v>9272</v>
      </c>
      <c r="LFV1" t="s">
        <v>9273</v>
      </c>
      <c r="LFW1" t="s">
        <v>9274</v>
      </c>
      <c r="LFX1" t="s">
        <v>9275</v>
      </c>
      <c r="LFY1" t="s">
        <v>9276</v>
      </c>
      <c r="LFZ1" t="s">
        <v>9277</v>
      </c>
      <c r="LGA1" t="s">
        <v>9278</v>
      </c>
      <c r="LGB1" t="s">
        <v>9279</v>
      </c>
      <c r="LGC1" t="s">
        <v>9280</v>
      </c>
      <c r="LGD1" t="s">
        <v>9281</v>
      </c>
      <c r="LGE1" t="s">
        <v>9282</v>
      </c>
      <c r="LGF1" t="s">
        <v>9283</v>
      </c>
      <c r="LGG1" t="s">
        <v>9284</v>
      </c>
      <c r="LGH1" t="s">
        <v>9285</v>
      </c>
      <c r="LGI1" t="s">
        <v>9286</v>
      </c>
      <c r="LGJ1" t="s">
        <v>9287</v>
      </c>
      <c r="LGK1" t="s">
        <v>9288</v>
      </c>
      <c r="LGL1" t="s">
        <v>9289</v>
      </c>
      <c r="LGM1" t="s">
        <v>9290</v>
      </c>
      <c r="LGN1" t="s">
        <v>9291</v>
      </c>
      <c r="LGO1" t="s">
        <v>9292</v>
      </c>
      <c r="LGP1" t="s">
        <v>9293</v>
      </c>
      <c r="LGQ1" t="s">
        <v>9294</v>
      </c>
      <c r="LGR1" t="s">
        <v>9295</v>
      </c>
      <c r="LGS1" t="s">
        <v>9296</v>
      </c>
      <c r="LGT1" t="s">
        <v>9297</v>
      </c>
      <c r="LGU1" t="s">
        <v>9298</v>
      </c>
      <c r="LGV1" t="s">
        <v>9299</v>
      </c>
      <c r="LGW1" t="s">
        <v>9300</v>
      </c>
      <c r="LGX1" t="s">
        <v>9301</v>
      </c>
      <c r="LGY1" t="s">
        <v>9302</v>
      </c>
      <c r="LGZ1" t="s">
        <v>9303</v>
      </c>
      <c r="LHA1" t="s">
        <v>9304</v>
      </c>
      <c r="LHB1" t="s">
        <v>9305</v>
      </c>
      <c r="LHC1" t="s">
        <v>9306</v>
      </c>
      <c r="LHD1" t="s">
        <v>9307</v>
      </c>
      <c r="LHE1" t="s">
        <v>9308</v>
      </c>
      <c r="LHF1" t="s">
        <v>9309</v>
      </c>
      <c r="LHG1" t="s">
        <v>9310</v>
      </c>
      <c r="LHH1" t="s">
        <v>9311</v>
      </c>
      <c r="LHI1" t="s">
        <v>9312</v>
      </c>
      <c r="LHJ1" t="s">
        <v>9313</v>
      </c>
      <c r="LHK1" t="s">
        <v>9314</v>
      </c>
      <c r="LHL1" t="s">
        <v>9315</v>
      </c>
      <c r="LHM1" t="s">
        <v>9316</v>
      </c>
      <c r="LHN1" t="s">
        <v>9317</v>
      </c>
      <c r="LHO1" t="s">
        <v>9318</v>
      </c>
      <c r="LHP1" t="s">
        <v>9319</v>
      </c>
      <c r="LHQ1" t="s">
        <v>9320</v>
      </c>
      <c r="LHR1" t="s">
        <v>9321</v>
      </c>
      <c r="LHS1" t="s">
        <v>9322</v>
      </c>
      <c r="LHT1" t="s">
        <v>9323</v>
      </c>
      <c r="LHU1" t="s">
        <v>9324</v>
      </c>
      <c r="LHV1" t="s">
        <v>9325</v>
      </c>
      <c r="LHW1" t="s">
        <v>9326</v>
      </c>
      <c r="LHX1" t="s">
        <v>9327</v>
      </c>
      <c r="LHY1" t="s">
        <v>9328</v>
      </c>
      <c r="LHZ1" t="s">
        <v>9329</v>
      </c>
      <c r="LIA1" t="s">
        <v>9330</v>
      </c>
      <c r="LIB1" t="s">
        <v>9331</v>
      </c>
      <c r="LIC1" t="s">
        <v>9332</v>
      </c>
      <c r="LID1" t="s">
        <v>9333</v>
      </c>
      <c r="LIE1" t="s">
        <v>9334</v>
      </c>
      <c r="LIF1" t="s">
        <v>9335</v>
      </c>
      <c r="LIG1" t="s">
        <v>9336</v>
      </c>
      <c r="LIH1" t="s">
        <v>9337</v>
      </c>
      <c r="LII1" t="s">
        <v>9338</v>
      </c>
      <c r="LIJ1" t="s">
        <v>9339</v>
      </c>
      <c r="LIK1" t="s">
        <v>9340</v>
      </c>
      <c r="LIL1" t="s">
        <v>9341</v>
      </c>
      <c r="LIM1" t="s">
        <v>9342</v>
      </c>
      <c r="LIN1" t="s">
        <v>9343</v>
      </c>
      <c r="LIO1" t="s">
        <v>9344</v>
      </c>
      <c r="LIP1" t="s">
        <v>9345</v>
      </c>
      <c r="LIQ1" t="s">
        <v>9346</v>
      </c>
      <c r="LIR1" t="s">
        <v>9347</v>
      </c>
      <c r="LIS1" t="s">
        <v>9348</v>
      </c>
      <c r="LIT1" t="s">
        <v>9349</v>
      </c>
      <c r="LIU1" t="s">
        <v>9350</v>
      </c>
      <c r="LIV1" t="s">
        <v>9351</v>
      </c>
      <c r="LIW1" t="s">
        <v>9352</v>
      </c>
      <c r="LIX1" t="s">
        <v>9353</v>
      </c>
      <c r="LIY1" t="s">
        <v>9354</v>
      </c>
      <c r="LIZ1" t="s">
        <v>9355</v>
      </c>
      <c r="LJA1" t="s">
        <v>9356</v>
      </c>
      <c r="LJB1" t="s">
        <v>9357</v>
      </c>
      <c r="LJC1" t="s">
        <v>9358</v>
      </c>
      <c r="LJD1" t="s">
        <v>9359</v>
      </c>
      <c r="LJE1" t="s">
        <v>9360</v>
      </c>
      <c r="LJF1" t="s">
        <v>9361</v>
      </c>
      <c r="LJG1" t="s">
        <v>9362</v>
      </c>
      <c r="LJH1" t="s">
        <v>9363</v>
      </c>
      <c r="LJI1" t="s">
        <v>9364</v>
      </c>
      <c r="LJJ1" t="s">
        <v>9365</v>
      </c>
      <c r="LJK1" t="s">
        <v>9366</v>
      </c>
      <c r="LJL1" t="s">
        <v>9367</v>
      </c>
      <c r="LJM1" t="s">
        <v>9368</v>
      </c>
      <c r="LJN1" t="s">
        <v>9369</v>
      </c>
      <c r="LJO1" t="s">
        <v>9370</v>
      </c>
      <c r="LJP1" t="s">
        <v>9371</v>
      </c>
      <c r="LJQ1" t="s">
        <v>9372</v>
      </c>
      <c r="LJR1" t="s">
        <v>9373</v>
      </c>
      <c r="LJS1" t="s">
        <v>9374</v>
      </c>
      <c r="LJT1" t="s">
        <v>9375</v>
      </c>
      <c r="LJU1" t="s">
        <v>9376</v>
      </c>
      <c r="LJV1" t="s">
        <v>9377</v>
      </c>
      <c r="LJW1" t="s">
        <v>9378</v>
      </c>
      <c r="LJX1" t="s">
        <v>9379</v>
      </c>
      <c r="LJY1" t="s">
        <v>9380</v>
      </c>
      <c r="LJZ1" t="s">
        <v>9381</v>
      </c>
      <c r="LKA1" t="s">
        <v>9382</v>
      </c>
      <c r="LKB1" t="s">
        <v>9383</v>
      </c>
      <c r="LKC1" t="s">
        <v>9384</v>
      </c>
      <c r="LKD1" t="s">
        <v>9385</v>
      </c>
      <c r="LKE1" t="s">
        <v>9386</v>
      </c>
      <c r="LKF1" t="s">
        <v>9387</v>
      </c>
      <c r="LKG1" t="s">
        <v>9388</v>
      </c>
      <c r="LKH1" t="s">
        <v>9389</v>
      </c>
      <c r="LKI1" t="s">
        <v>9390</v>
      </c>
      <c r="LKJ1" t="s">
        <v>9391</v>
      </c>
      <c r="LKK1" t="s">
        <v>9392</v>
      </c>
      <c r="LKL1" t="s">
        <v>9393</v>
      </c>
      <c r="LKM1" t="s">
        <v>9394</v>
      </c>
      <c r="LKN1" t="s">
        <v>9395</v>
      </c>
      <c r="LKO1" t="s">
        <v>9396</v>
      </c>
      <c r="LKP1" t="s">
        <v>9397</v>
      </c>
      <c r="LKQ1" t="s">
        <v>9398</v>
      </c>
      <c r="LKR1" t="s">
        <v>9399</v>
      </c>
      <c r="LKS1" t="s">
        <v>9400</v>
      </c>
      <c r="LKT1" t="s">
        <v>9401</v>
      </c>
      <c r="LKU1" t="s">
        <v>9402</v>
      </c>
      <c r="LKV1" t="s">
        <v>9403</v>
      </c>
      <c r="LKW1" t="s">
        <v>9404</v>
      </c>
      <c r="LKX1" t="s">
        <v>9405</v>
      </c>
      <c r="LKY1" t="s">
        <v>9406</v>
      </c>
      <c r="LKZ1" t="s">
        <v>9407</v>
      </c>
      <c r="LLA1" t="s">
        <v>9408</v>
      </c>
      <c r="LLB1" t="s">
        <v>9409</v>
      </c>
      <c r="LLC1" t="s">
        <v>9410</v>
      </c>
      <c r="LLD1" t="s">
        <v>9411</v>
      </c>
      <c r="LLE1" t="s">
        <v>9412</v>
      </c>
      <c r="LLF1" t="s">
        <v>9413</v>
      </c>
      <c r="LLG1" t="s">
        <v>9414</v>
      </c>
      <c r="LLH1" t="s">
        <v>9415</v>
      </c>
      <c r="LLI1" t="s">
        <v>9416</v>
      </c>
      <c r="LLJ1" t="s">
        <v>9417</v>
      </c>
      <c r="LLK1" t="s">
        <v>9418</v>
      </c>
      <c r="LLL1" t="s">
        <v>9419</v>
      </c>
      <c r="LLM1" t="s">
        <v>9420</v>
      </c>
      <c r="LLN1" t="s">
        <v>9421</v>
      </c>
      <c r="LLO1" t="s">
        <v>9422</v>
      </c>
      <c r="LLP1" t="s">
        <v>9423</v>
      </c>
      <c r="LLQ1" t="s">
        <v>9424</v>
      </c>
      <c r="LLR1" t="s">
        <v>9425</v>
      </c>
      <c r="LLS1" t="s">
        <v>9426</v>
      </c>
      <c r="LLT1" t="s">
        <v>9427</v>
      </c>
      <c r="LLU1" t="s">
        <v>9428</v>
      </c>
      <c r="LLV1" t="s">
        <v>9429</v>
      </c>
      <c r="LLW1" t="s">
        <v>9430</v>
      </c>
      <c r="LLX1" t="s">
        <v>9431</v>
      </c>
      <c r="LLY1" t="s">
        <v>9432</v>
      </c>
      <c r="LLZ1" t="s">
        <v>9433</v>
      </c>
      <c r="LMA1" t="s">
        <v>9434</v>
      </c>
      <c r="LMB1" t="s">
        <v>9435</v>
      </c>
      <c r="LMC1" t="s">
        <v>9436</v>
      </c>
      <c r="LMD1" t="s">
        <v>9437</v>
      </c>
      <c r="LME1" t="s">
        <v>9438</v>
      </c>
      <c r="LMF1" t="s">
        <v>9439</v>
      </c>
      <c r="LMG1" t="s">
        <v>9440</v>
      </c>
      <c r="LMH1" t="s">
        <v>9441</v>
      </c>
      <c r="LMI1" t="s">
        <v>9442</v>
      </c>
      <c r="LMJ1" t="s">
        <v>9443</v>
      </c>
      <c r="LMK1" t="s">
        <v>9444</v>
      </c>
      <c r="LML1" t="s">
        <v>9445</v>
      </c>
      <c r="LMM1" t="s">
        <v>9446</v>
      </c>
      <c r="LMN1" t="s">
        <v>9447</v>
      </c>
      <c r="LMO1" t="s">
        <v>9448</v>
      </c>
      <c r="LMP1" t="s">
        <v>9449</v>
      </c>
      <c r="LMQ1" t="s">
        <v>9450</v>
      </c>
      <c r="LMR1" t="s">
        <v>9451</v>
      </c>
      <c r="LMS1" t="s">
        <v>9452</v>
      </c>
      <c r="LMT1" t="s">
        <v>9453</v>
      </c>
      <c r="LMU1" t="s">
        <v>9454</v>
      </c>
      <c r="LMV1" t="s">
        <v>9455</v>
      </c>
      <c r="LMW1" t="s">
        <v>9456</v>
      </c>
      <c r="LMX1" t="s">
        <v>9457</v>
      </c>
      <c r="LMY1" t="s">
        <v>9458</v>
      </c>
      <c r="LMZ1" t="s">
        <v>9459</v>
      </c>
      <c r="LNA1" t="s">
        <v>9460</v>
      </c>
      <c r="LNB1" t="s">
        <v>9461</v>
      </c>
      <c r="LNC1" t="s">
        <v>9462</v>
      </c>
      <c r="LND1" t="s">
        <v>9463</v>
      </c>
      <c r="LNE1" t="s">
        <v>9464</v>
      </c>
      <c r="LNF1" t="s">
        <v>9465</v>
      </c>
      <c r="LNG1" t="s">
        <v>9466</v>
      </c>
      <c r="LNH1" t="s">
        <v>9467</v>
      </c>
      <c r="LNI1" t="s">
        <v>9468</v>
      </c>
      <c r="LNJ1" t="s">
        <v>9469</v>
      </c>
      <c r="LNK1" t="s">
        <v>9470</v>
      </c>
      <c r="LNL1" t="s">
        <v>9471</v>
      </c>
      <c r="LNM1" t="s">
        <v>9472</v>
      </c>
      <c r="LNN1" t="s">
        <v>9473</v>
      </c>
      <c r="LNO1" t="s">
        <v>9474</v>
      </c>
      <c r="LNP1" t="s">
        <v>9475</v>
      </c>
      <c r="LNQ1" t="s">
        <v>9476</v>
      </c>
      <c r="LNR1" t="s">
        <v>9477</v>
      </c>
      <c r="LNS1" t="s">
        <v>9478</v>
      </c>
      <c r="LNT1" t="s">
        <v>9479</v>
      </c>
      <c r="LNU1" t="s">
        <v>9480</v>
      </c>
      <c r="LNV1" t="s">
        <v>9481</v>
      </c>
      <c r="LNW1" t="s">
        <v>9482</v>
      </c>
      <c r="LNX1" t="s">
        <v>9483</v>
      </c>
      <c r="LNY1" t="s">
        <v>9484</v>
      </c>
      <c r="LNZ1" t="s">
        <v>9485</v>
      </c>
      <c r="LOA1" t="s">
        <v>9486</v>
      </c>
      <c r="LOB1" t="s">
        <v>9487</v>
      </c>
      <c r="LOC1" t="s">
        <v>9488</v>
      </c>
      <c r="LOD1" t="s">
        <v>9489</v>
      </c>
      <c r="LOE1" t="s">
        <v>9490</v>
      </c>
      <c r="LOF1" t="s">
        <v>9491</v>
      </c>
      <c r="LOG1" t="s">
        <v>9492</v>
      </c>
      <c r="LOH1" t="s">
        <v>9493</v>
      </c>
      <c r="LOI1" t="s">
        <v>9494</v>
      </c>
      <c r="LOJ1" t="s">
        <v>9495</v>
      </c>
      <c r="LOK1" t="s">
        <v>9496</v>
      </c>
      <c r="LOL1" t="s">
        <v>9497</v>
      </c>
      <c r="LOM1" t="s">
        <v>9498</v>
      </c>
      <c r="LON1" t="s">
        <v>9499</v>
      </c>
      <c r="LOO1" t="s">
        <v>9500</v>
      </c>
      <c r="LOP1" t="s">
        <v>9501</v>
      </c>
      <c r="LOQ1" t="s">
        <v>9502</v>
      </c>
      <c r="LOR1" t="s">
        <v>9503</v>
      </c>
      <c r="LOS1" t="s">
        <v>9504</v>
      </c>
      <c r="LOT1" t="s">
        <v>9505</v>
      </c>
      <c r="LOU1" t="s">
        <v>9506</v>
      </c>
      <c r="LOV1" t="s">
        <v>9507</v>
      </c>
      <c r="LOW1" t="s">
        <v>9508</v>
      </c>
      <c r="LOX1" t="s">
        <v>9509</v>
      </c>
      <c r="LOY1" t="s">
        <v>9510</v>
      </c>
      <c r="LOZ1" t="s">
        <v>9511</v>
      </c>
      <c r="LPA1" t="s">
        <v>9512</v>
      </c>
      <c r="LPB1" t="s">
        <v>9513</v>
      </c>
      <c r="LPC1" t="s">
        <v>9514</v>
      </c>
      <c r="LPD1" t="s">
        <v>9515</v>
      </c>
      <c r="LPE1" t="s">
        <v>9516</v>
      </c>
      <c r="LPF1" t="s">
        <v>9517</v>
      </c>
      <c r="LPG1" t="s">
        <v>9518</v>
      </c>
      <c r="LPH1" t="s">
        <v>9519</v>
      </c>
      <c r="LPI1" t="s">
        <v>9520</v>
      </c>
      <c r="LPJ1" t="s">
        <v>9521</v>
      </c>
      <c r="LPK1" t="s">
        <v>9522</v>
      </c>
      <c r="LPL1" t="s">
        <v>9523</v>
      </c>
      <c r="LPM1" t="s">
        <v>9524</v>
      </c>
      <c r="LPN1" t="s">
        <v>9525</v>
      </c>
      <c r="LPO1" t="s">
        <v>9526</v>
      </c>
      <c r="LPP1" t="s">
        <v>9527</v>
      </c>
      <c r="LPQ1" t="s">
        <v>9528</v>
      </c>
      <c r="LPR1" t="s">
        <v>9529</v>
      </c>
      <c r="LPS1" t="s">
        <v>9530</v>
      </c>
      <c r="LPT1" t="s">
        <v>9531</v>
      </c>
      <c r="LPU1" t="s">
        <v>9532</v>
      </c>
      <c r="LPV1" t="s">
        <v>9533</v>
      </c>
      <c r="LPW1" t="s">
        <v>9534</v>
      </c>
      <c r="LPX1" t="s">
        <v>9535</v>
      </c>
      <c r="LPY1" t="s">
        <v>9536</v>
      </c>
      <c r="LPZ1" t="s">
        <v>9537</v>
      </c>
      <c r="LQA1" t="s">
        <v>9538</v>
      </c>
      <c r="LQB1" t="s">
        <v>9539</v>
      </c>
      <c r="LQC1" t="s">
        <v>9540</v>
      </c>
      <c r="LQD1" t="s">
        <v>9541</v>
      </c>
      <c r="LQE1" t="s">
        <v>9542</v>
      </c>
      <c r="LQF1" t="s">
        <v>9543</v>
      </c>
      <c r="LQG1" t="s">
        <v>9544</v>
      </c>
      <c r="LQH1" t="s">
        <v>9545</v>
      </c>
      <c r="LQI1" t="s">
        <v>9546</v>
      </c>
      <c r="LQJ1" t="s">
        <v>9547</v>
      </c>
      <c r="LQK1" t="s">
        <v>9548</v>
      </c>
      <c r="LQL1" t="s">
        <v>9549</v>
      </c>
      <c r="LQM1" t="s">
        <v>9550</v>
      </c>
      <c r="LQN1" t="s">
        <v>9551</v>
      </c>
      <c r="LQO1" t="s">
        <v>9552</v>
      </c>
      <c r="LQP1" t="s">
        <v>9553</v>
      </c>
      <c r="LQQ1" t="s">
        <v>9554</v>
      </c>
      <c r="LQR1" t="s">
        <v>9555</v>
      </c>
      <c r="LQS1" t="s">
        <v>9556</v>
      </c>
      <c r="LQT1" t="s">
        <v>9557</v>
      </c>
      <c r="LQU1" t="s">
        <v>9558</v>
      </c>
      <c r="LQV1" t="s">
        <v>9559</v>
      </c>
      <c r="LQW1" t="s">
        <v>9560</v>
      </c>
      <c r="LQX1" t="s">
        <v>9561</v>
      </c>
      <c r="LQY1" t="s">
        <v>9562</v>
      </c>
      <c r="LQZ1" t="s">
        <v>9563</v>
      </c>
      <c r="LRA1" t="s">
        <v>9564</v>
      </c>
      <c r="LRB1" t="s">
        <v>9565</v>
      </c>
      <c r="LRC1" t="s">
        <v>9566</v>
      </c>
      <c r="LRD1" t="s">
        <v>9567</v>
      </c>
      <c r="LRE1" t="s">
        <v>9568</v>
      </c>
      <c r="LRF1" t="s">
        <v>9569</v>
      </c>
      <c r="LRG1" t="s">
        <v>9570</v>
      </c>
      <c r="LRH1" t="s">
        <v>9571</v>
      </c>
      <c r="LRI1" t="s">
        <v>9572</v>
      </c>
      <c r="LRJ1" t="s">
        <v>9573</v>
      </c>
      <c r="LRK1" t="s">
        <v>9574</v>
      </c>
      <c r="LRL1" t="s">
        <v>9575</v>
      </c>
      <c r="LRM1" t="s">
        <v>9576</v>
      </c>
      <c r="LRN1" t="s">
        <v>9577</v>
      </c>
      <c r="LRO1" t="s">
        <v>9578</v>
      </c>
      <c r="LRP1" t="s">
        <v>9579</v>
      </c>
      <c r="LRQ1" t="s">
        <v>9580</v>
      </c>
      <c r="LRR1" t="s">
        <v>9581</v>
      </c>
      <c r="LRS1" t="s">
        <v>9582</v>
      </c>
      <c r="LRT1" t="s">
        <v>9583</v>
      </c>
      <c r="LRU1" t="s">
        <v>9584</v>
      </c>
      <c r="LRV1" t="s">
        <v>9585</v>
      </c>
      <c r="LRW1" t="s">
        <v>9586</v>
      </c>
      <c r="LRX1" t="s">
        <v>9587</v>
      </c>
      <c r="LRY1" t="s">
        <v>9588</v>
      </c>
      <c r="LRZ1" t="s">
        <v>9589</v>
      </c>
      <c r="LSA1" t="s">
        <v>9590</v>
      </c>
      <c r="LSB1" t="s">
        <v>9591</v>
      </c>
      <c r="LSC1" t="s">
        <v>9592</v>
      </c>
      <c r="LSD1" t="s">
        <v>9593</v>
      </c>
      <c r="LSE1" t="s">
        <v>9594</v>
      </c>
      <c r="LSF1" t="s">
        <v>9595</v>
      </c>
      <c r="LSG1" t="s">
        <v>9596</v>
      </c>
      <c r="LSH1" t="s">
        <v>9597</v>
      </c>
      <c r="LSI1" t="s">
        <v>9598</v>
      </c>
      <c r="LSJ1" t="s">
        <v>9599</v>
      </c>
      <c r="LSK1" t="s">
        <v>9600</v>
      </c>
      <c r="LSL1" t="s">
        <v>9601</v>
      </c>
      <c r="LSM1" t="s">
        <v>9602</v>
      </c>
      <c r="LSN1" t="s">
        <v>9603</v>
      </c>
      <c r="LSO1" t="s">
        <v>9604</v>
      </c>
      <c r="LSP1" t="s">
        <v>9605</v>
      </c>
      <c r="LSQ1" t="s">
        <v>9606</v>
      </c>
      <c r="LSR1" t="s">
        <v>9607</v>
      </c>
      <c r="LSS1" t="s">
        <v>9608</v>
      </c>
      <c r="LST1" t="s">
        <v>9609</v>
      </c>
      <c r="LSU1" t="s">
        <v>9610</v>
      </c>
      <c r="LSV1" t="s">
        <v>9611</v>
      </c>
      <c r="LSW1" t="s">
        <v>9612</v>
      </c>
      <c r="LSX1" t="s">
        <v>9613</v>
      </c>
      <c r="LSY1" t="s">
        <v>9614</v>
      </c>
      <c r="LSZ1" t="s">
        <v>9615</v>
      </c>
      <c r="LTA1" t="s">
        <v>9616</v>
      </c>
      <c r="LTB1" t="s">
        <v>9617</v>
      </c>
      <c r="LTC1" t="s">
        <v>9618</v>
      </c>
      <c r="LTD1" t="s">
        <v>9619</v>
      </c>
      <c r="LTE1" t="s">
        <v>9620</v>
      </c>
      <c r="LTF1" t="s">
        <v>9621</v>
      </c>
      <c r="LTG1" t="s">
        <v>9622</v>
      </c>
      <c r="LTH1" t="s">
        <v>9623</v>
      </c>
      <c r="LTI1" t="s">
        <v>9624</v>
      </c>
      <c r="LTJ1" t="s">
        <v>9625</v>
      </c>
      <c r="LTK1" t="s">
        <v>9626</v>
      </c>
      <c r="LTL1" t="s">
        <v>9627</v>
      </c>
      <c r="LTM1" t="s">
        <v>9628</v>
      </c>
      <c r="LTN1" t="s">
        <v>9629</v>
      </c>
      <c r="LTO1" t="s">
        <v>9630</v>
      </c>
      <c r="LTP1" t="s">
        <v>9631</v>
      </c>
      <c r="LTQ1" t="s">
        <v>9632</v>
      </c>
      <c r="LTR1" t="s">
        <v>9633</v>
      </c>
      <c r="LTS1" t="s">
        <v>9634</v>
      </c>
      <c r="LTT1" t="s">
        <v>9635</v>
      </c>
      <c r="LTU1" t="s">
        <v>9636</v>
      </c>
      <c r="LTV1" t="s">
        <v>9637</v>
      </c>
      <c r="LTW1" t="s">
        <v>9638</v>
      </c>
      <c r="LTX1" t="s">
        <v>9639</v>
      </c>
      <c r="LTY1" t="s">
        <v>9640</v>
      </c>
      <c r="LTZ1" t="s">
        <v>9641</v>
      </c>
      <c r="LUA1" t="s">
        <v>9642</v>
      </c>
      <c r="LUB1" t="s">
        <v>9643</v>
      </c>
      <c r="LUC1" t="s">
        <v>9644</v>
      </c>
      <c r="LUD1" t="s">
        <v>9645</v>
      </c>
      <c r="LUE1" t="s">
        <v>9646</v>
      </c>
      <c r="LUF1" t="s">
        <v>9647</v>
      </c>
      <c r="LUG1" t="s">
        <v>9648</v>
      </c>
      <c r="LUH1" t="s">
        <v>9649</v>
      </c>
      <c r="LUI1" t="s">
        <v>9650</v>
      </c>
      <c r="LUJ1" t="s">
        <v>9651</v>
      </c>
      <c r="LUK1" t="s">
        <v>9652</v>
      </c>
      <c r="LUL1" t="s">
        <v>9653</v>
      </c>
      <c r="LUM1" t="s">
        <v>9654</v>
      </c>
      <c r="LUN1" t="s">
        <v>9655</v>
      </c>
      <c r="LUO1" t="s">
        <v>9656</v>
      </c>
      <c r="LUP1" t="s">
        <v>9657</v>
      </c>
      <c r="LUQ1" t="s">
        <v>9658</v>
      </c>
      <c r="LUR1" t="s">
        <v>9659</v>
      </c>
      <c r="LUS1" t="s">
        <v>9660</v>
      </c>
      <c r="LUT1" t="s">
        <v>9661</v>
      </c>
      <c r="LUU1" t="s">
        <v>9662</v>
      </c>
      <c r="LUV1" t="s">
        <v>9663</v>
      </c>
      <c r="LUW1" t="s">
        <v>9664</v>
      </c>
      <c r="LUX1" t="s">
        <v>9665</v>
      </c>
      <c r="LUY1" t="s">
        <v>9666</v>
      </c>
      <c r="LUZ1" t="s">
        <v>9667</v>
      </c>
      <c r="LVA1" t="s">
        <v>9668</v>
      </c>
      <c r="LVB1" t="s">
        <v>9669</v>
      </c>
      <c r="LVC1" t="s">
        <v>9670</v>
      </c>
      <c r="LVD1" t="s">
        <v>9671</v>
      </c>
      <c r="LVE1" t="s">
        <v>9672</v>
      </c>
      <c r="LVF1" t="s">
        <v>9673</v>
      </c>
      <c r="LVG1" t="s">
        <v>9674</v>
      </c>
      <c r="LVH1" t="s">
        <v>9675</v>
      </c>
      <c r="LVI1" t="s">
        <v>9676</v>
      </c>
      <c r="LVJ1" t="s">
        <v>9677</v>
      </c>
      <c r="LVK1" t="s">
        <v>9678</v>
      </c>
      <c r="LVL1" t="s">
        <v>9679</v>
      </c>
      <c r="LVM1" t="s">
        <v>9680</v>
      </c>
      <c r="LVN1" t="s">
        <v>9681</v>
      </c>
      <c r="LVO1" t="s">
        <v>9682</v>
      </c>
      <c r="LVP1" t="s">
        <v>9683</v>
      </c>
      <c r="LVQ1" t="s">
        <v>9684</v>
      </c>
      <c r="LVR1" t="s">
        <v>9685</v>
      </c>
      <c r="LVS1" t="s">
        <v>9686</v>
      </c>
      <c r="LVT1" t="s">
        <v>9687</v>
      </c>
      <c r="LVU1" t="s">
        <v>9688</v>
      </c>
      <c r="LVV1" t="s">
        <v>9689</v>
      </c>
      <c r="LVW1" t="s">
        <v>9690</v>
      </c>
      <c r="LVX1" t="s">
        <v>9691</v>
      </c>
      <c r="LVY1" t="s">
        <v>9692</v>
      </c>
      <c r="LVZ1" t="s">
        <v>9693</v>
      </c>
      <c r="LWA1" t="s">
        <v>9694</v>
      </c>
      <c r="LWB1" t="s">
        <v>9695</v>
      </c>
      <c r="LWC1" t="s">
        <v>9696</v>
      </c>
      <c r="LWD1" t="s">
        <v>9697</v>
      </c>
      <c r="LWE1" t="s">
        <v>9698</v>
      </c>
      <c r="LWF1" t="s">
        <v>9699</v>
      </c>
      <c r="LWG1" t="s">
        <v>9700</v>
      </c>
      <c r="LWH1" t="s">
        <v>9701</v>
      </c>
      <c r="LWI1" t="s">
        <v>9702</v>
      </c>
      <c r="LWJ1" t="s">
        <v>9703</v>
      </c>
      <c r="LWK1" t="s">
        <v>9704</v>
      </c>
      <c r="LWL1" t="s">
        <v>9705</v>
      </c>
      <c r="LWM1" t="s">
        <v>9706</v>
      </c>
      <c r="LWN1" t="s">
        <v>9707</v>
      </c>
      <c r="LWO1" t="s">
        <v>9708</v>
      </c>
      <c r="LWP1" t="s">
        <v>9709</v>
      </c>
      <c r="LWQ1" t="s">
        <v>9710</v>
      </c>
      <c r="LWR1" t="s">
        <v>9711</v>
      </c>
      <c r="LWS1" t="s">
        <v>9712</v>
      </c>
      <c r="LWT1" t="s">
        <v>9713</v>
      </c>
      <c r="LWU1" t="s">
        <v>9714</v>
      </c>
      <c r="LWV1" t="s">
        <v>9715</v>
      </c>
      <c r="LWW1" t="s">
        <v>9716</v>
      </c>
      <c r="LWX1" t="s">
        <v>9717</v>
      </c>
      <c r="LWY1" t="s">
        <v>9718</v>
      </c>
      <c r="LWZ1" t="s">
        <v>9719</v>
      </c>
      <c r="LXA1" t="s">
        <v>9720</v>
      </c>
      <c r="LXB1" t="s">
        <v>9721</v>
      </c>
      <c r="LXC1" t="s">
        <v>9722</v>
      </c>
      <c r="LXD1" t="s">
        <v>9723</v>
      </c>
      <c r="LXE1" t="s">
        <v>9724</v>
      </c>
      <c r="LXF1" t="s">
        <v>9725</v>
      </c>
      <c r="LXG1" t="s">
        <v>9726</v>
      </c>
      <c r="LXH1" t="s">
        <v>9727</v>
      </c>
      <c r="LXI1" t="s">
        <v>9728</v>
      </c>
      <c r="LXJ1" t="s">
        <v>9729</v>
      </c>
      <c r="LXK1" t="s">
        <v>9730</v>
      </c>
      <c r="LXL1" t="s">
        <v>9731</v>
      </c>
      <c r="LXM1" t="s">
        <v>9732</v>
      </c>
      <c r="LXN1" t="s">
        <v>9733</v>
      </c>
      <c r="LXO1" t="s">
        <v>9734</v>
      </c>
      <c r="LXP1" t="s">
        <v>9735</v>
      </c>
      <c r="LXQ1" t="s">
        <v>9736</v>
      </c>
      <c r="LXR1" t="s">
        <v>9737</v>
      </c>
      <c r="LXS1" t="s">
        <v>9738</v>
      </c>
      <c r="LXT1" t="s">
        <v>9739</v>
      </c>
      <c r="LXU1" t="s">
        <v>9740</v>
      </c>
      <c r="LXV1" t="s">
        <v>9741</v>
      </c>
      <c r="LXW1" t="s">
        <v>9742</v>
      </c>
      <c r="LXX1" t="s">
        <v>9743</v>
      </c>
      <c r="LXY1" t="s">
        <v>9744</v>
      </c>
      <c r="LXZ1" t="s">
        <v>9745</v>
      </c>
      <c r="LYA1" t="s">
        <v>9746</v>
      </c>
      <c r="LYB1" t="s">
        <v>9747</v>
      </c>
      <c r="LYC1" t="s">
        <v>9748</v>
      </c>
      <c r="LYD1" t="s">
        <v>9749</v>
      </c>
      <c r="LYE1" t="s">
        <v>9750</v>
      </c>
      <c r="LYF1" t="s">
        <v>9751</v>
      </c>
      <c r="LYG1" t="s">
        <v>9752</v>
      </c>
      <c r="LYH1" t="s">
        <v>9753</v>
      </c>
      <c r="LYI1" t="s">
        <v>9754</v>
      </c>
      <c r="LYJ1" t="s">
        <v>9755</v>
      </c>
      <c r="LYK1" t="s">
        <v>9756</v>
      </c>
      <c r="LYL1" t="s">
        <v>9757</v>
      </c>
      <c r="LYM1" t="s">
        <v>9758</v>
      </c>
      <c r="LYN1" t="s">
        <v>9759</v>
      </c>
      <c r="LYO1" t="s">
        <v>9760</v>
      </c>
      <c r="LYP1" t="s">
        <v>9761</v>
      </c>
      <c r="LYQ1" t="s">
        <v>9762</v>
      </c>
      <c r="LYR1" t="s">
        <v>9763</v>
      </c>
      <c r="LYS1" t="s">
        <v>9764</v>
      </c>
      <c r="LYT1" t="s">
        <v>9765</v>
      </c>
      <c r="LYU1" t="s">
        <v>9766</v>
      </c>
      <c r="LYV1" t="s">
        <v>9767</v>
      </c>
      <c r="LYW1" t="s">
        <v>9768</v>
      </c>
      <c r="LYX1" t="s">
        <v>9769</v>
      </c>
      <c r="LYY1" t="s">
        <v>9770</v>
      </c>
      <c r="LYZ1" t="s">
        <v>9771</v>
      </c>
      <c r="LZA1" t="s">
        <v>9772</v>
      </c>
      <c r="LZB1" t="s">
        <v>9773</v>
      </c>
      <c r="LZC1" t="s">
        <v>9774</v>
      </c>
      <c r="LZD1" t="s">
        <v>9775</v>
      </c>
      <c r="LZE1" t="s">
        <v>9776</v>
      </c>
      <c r="LZF1" t="s">
        <v>9777</v>
      </c>
      <c r="LZG1" t="s">
        <v>9778</v>
      </c>
      <c r="LZH1" t="s">
        <v>9779</v>
      </c>
      <c r="LZI1" t="s">
        <v>9780</v>
      </c>
      <c r="LZJ1" t="s">
        <v>9781</v>
      </c>
      <c r="LZK1" t="s">
        <v>9782</v>
      </c>
      <c r="LZL1" t="s">
        <v>9783</v>
      </c>
      <c r="LZM1" t="s">
        <v>9784</v>
      </c>
      <c r="LZN1" t="s">
        <v>9785</v>
      </c>
      <c r="LZO1" t="s">
        <v>9786</v>
      </c>
      <c r="LZP1" t="s">
        <v>9787</v>
      </c>
      <c r="LZQ1" t="s">
        <v>9788</v>
      </c>
      <c r="LZR1" t="s">
        <v>9789</v>
      </c>
      <c r="LZS1" t="s">
        <v>9790</v>
      </c>
      <c r="LZT1" t="s">
        <v>9791</v>
      </c>
      <c r="LZU1" t="s">
        <v>9792</v>
      </c>
      <c r="LZV1" t="s">
        <v>9793</v>
      </c>
      <c r="LZW1" t="s">
        <v>9794</v>
      </c>
      <c r="LZX1" t="s">
        <v>9795</v>
      </c>
      <c r="LZY1" t="s">
        <v>9796</v>
      </c>
      <c r="LZZ1" t="s">
        <v>9797</v>
      </c>
      <c r="MAA1" t="s">
        <v>9798</v>
      </c>
      <c r="MAB1" t="s">
        <v>9799</v>
      </c>
      <c r="MAC1" t="s">
        <v>9800</v>
      </c>
      <c r="MAD1" t="s">
        <v>9801</v>
      </c>
      <c r="MAE1" t="s">
        <v>9802</v>
      </c>
      <c r="MAF1" t="s">
        <v>9803</v>
      </c>
      <c r="MAG1" t="s">
        <v>9804</v>
      </c>
      <c r="MAH1" t="s">
        <v>9805</v>
      </c>
      <c r="MAI1" t="s">
        <v>9806</v>
      </c>
      <c r="MAJ1" t="s">
        <v>9807</v>
      </c>
      <c r="MAK1" t="s">
        <v>9808</v>
      </c>
      <c r="MAL1" t="s">
        <v>9809</v>
      </c>
      <c r="MAM1" t="s">
        <v>9810</v>
      </c>
      <c r="MAN1" t="s">
        <v>9811</v>
      </c>
      <c r="MAO1" t="s">
        <v>9812</v>
      </c>
      <c r="MAP1" t="s">
        <v>9813</v>
      </c>
      <c r="MAQ1" t="s">
        <v>9814</v>
      </c>
      <c r="MAR1" t="s">
        <v>9815</v>
      </c>
      <c r="MAS1" t="s">
        <v>9816</v>
      </c>
      <c r="MAT1" t="s">
        <v>9817</v>
      </c>
      <c r="MAU1" t="s">
        <v>9818</v>
      </c>
      <c r="MAV1" t="s">
        <v>9819</v>
      </c>
      <c r="MAW1" t="s">
        <v>9820</v>
      </c>
      <c r="MAX1" t="s">
        <v>9821</v>
      </c>
      <c r="MAY1" t="s">
        <v>9822</v>
      </c>
      <c r="MAZ1" t="s">
        <v>9823</v>
      </c>
      <c r="MBA1" t="s">
        <v>9824</v>
      </c>
      <c r="MBB1" t="s">
        <v>9825</v>
      </c>
      <c r="MBC1" t="s">
        <v>9826</v>
      </c>
      <c r="MBD1" t="s">
        <v>9827</v>
      </c>
      <c r="MBE1" t="s">
        <v>9828</v>
      </c>
      <c r="MBF1" t="s">
        <v>9829</v>
      </c>
      <c r="MBG1" t="s">
        <v>9830</v>
      </c>
      <c r="MBH1" t="s">
        <v>9831</v>
      </c>
      <c r="MBI1" t="s">
        <v>9832</v>
      </c>
      <c r="MBJ1" t="s">
        <v>9833</v>
      </c>
      <c r="MBK1" t="s">
        <v>9834</v>
      </c>
      <c r="MBL1" t="s">
        <v>9835</v>
      </c>
      <c r="MBM1" t="s">
        <v>9836</v>
      </c>
      <c r="MBN1" t="s">
        <v>9837</v>
      </c>
      <c r="MBO1" t="s">
        <v>9838</v>
      </c>
      <c r="MBP1" t="s">
        <v>9839</v>
      </c>
      <c r="MBQ1" t="s">
        <v>9840</v>
      </c>
      <c r="MBR1" t="s">
        <v>9841</v>
      </c>
      <c r="MBS1" t="s">
        <v>9842</v>
      </c>
      <c r="MBT1" t="s">
        <v>9843</v>
      </c>
      <c r="MBU1" t="s">
        <v>9844</v>
      </c>
      <c r="MBV1" t="s">
        <v>9845</v>
      </c>
      <c r="MBW1" t="s">
        <v>9846</v>
      </c>
      <c r="MBX1" t="s">
        <v>9847</v>
      </c>
      <c r="MBY1" t="s">
        <v>9848</v>
      </c>
      <c r="MBZ1" t="s">
        <v>9849</v>
      </c>
      <c r="MCA1" t="s">
        <v>9850</v>
      </c>
      <c r="MCB1" t="s">
        <v>9851</v>
      </c>
      <c r="MCC1" t="s">
        <v>9852</v>
      </c>
      <c r="MCD1" t="s">
        <v>9853</v>
      </c>
      <c r="MCE1" t="s">
        <v>9854</v>
      </c>
      <c r="MCF1" t="s">
        <v>9855</v>
      </c>
      <c r="MCG1" t="s">
        <v>9856</v>
      </c>
      <c r="MCH1" t="s">
        <v>9857</v>
      </c>
      <c r="MCI1" t="s">
        <v>9858</v>
      </c>
      <c r="MCJ1" t="s">
        <v>9859</v>
      </c>
      <c r="MCK1" t="s">
        <v>9860</v>
      </c>
      <c r="MCL1" t="s">
        <v>9861</v>
      </c>
      <c r="MCM1" t="s">
        <v>9862</v>
      </c>
      <c r="MCN1" t="s">
        <v>9863</v>
      </c>
      <c r="MCO1" t="s">
        <v>9864</v>
      </c>
      <c r="MCP1" t="s">
        <v>9865</v>
      </c>
      <c r="MCQ1" t="s">
        <v>9866</v>
      </c>
      <c r="MCR1" t="s">
        <v>9867</v>
      </c>
      <c r="MCS1" t="s">
        <v>9868</v>
      </c>
      <c r="MCT1" t="s">
        <v>9869</v>
      </c>
      <c r="MCU1" t="s">
        <v>9870</v>
      </c>
      <c r="MCV1" t="s">
        <v>9871</v>
      </c>
      <c r="MCW1" t="s">
        <v>9872</v>
      </c>
      <c r="MCX1" t="s">
        <v>9873</v>
      </c>
      <c r="MCY1" t="s">
        <v>9874</v>
      </c>
      <c r="MCZ1" t="s">
        <v>9875</v>
      </c>
      <c r="MDA1" t="s">
        <v>9876</v>
      </c>
      <c r="MDB1" t="s">
        <v>9877</v>
      </c>
      <c r="MDC1" t="s">
        <v>9878</v>
      </c>
      <c r="MDD1" t="s">
        <v>9879</v>
      </c>
      <c r="MDE1" t="s">
        <v>9880</v>
      </c>
      <c r="MDF1" t="s">
        <v>9881</v>
      </c>
      <c r="MDG1" t="s">
        <v>9882</v>
      </c>
      <c r="MDH1" t="s">
        <v>9883</v>
      </c>
      <c r="MDI1" t="s">
        <v>9884</v>
      </c>
      <c r="MDJ1" t="s">
        <v>9885</v>
      </c>
      <c r="MDK1" t="s">
        <v>9886</v>
      </c>
      <c r="MDL1" t="s">
        <v>9887</v>
      </c>
      <c r="MDM1" t="s">
        <v>9888</v>
      </c>
      <c r="MDN1" t="s">
        <v>9889</v>
      </c>
      <c r="MDO1" t="s">
        <v>9890</v>
      </c>
      <c r="MDP1" t="s">
        <v>9891</v>
      </c>
      <c r="MDQ1" t="s">
        <v>9892</v>
      </c>
      <c r="MDR1" t="s">
        <v>9893</v>
      </c>
      <c r="MDS1" t="s">
        <v>9894</v>
      </c>
      <c r="MDT1" t="s">
        <v>9895</v>
      </c>
      <c r="MDU1" t="s">
        <v>9896</v>
      </c>
      <c r="MDV1" t="s">
        <v>9897</v>
      </c>
      <c r="MDW1" t="s">
        <v>9898</v>
      </c>
      <c r="MDX1" t="s">
        <v>9899</v>
      </c>
      <c r="MDY1" t="s">
        <v>9900</v>
      </c>
      <c r="MDZ1" t="s">
        <v>9901</v>
      </c>
      <c r="MEA1" t="s">
        <v>9902</v>
      </c>
      <c r="MEB1" t="s">
        <v>9903</v>
      </c>
      <c r="MEC1" t="s">
        <v>9904</v>
      </c>
      <c r="MED1" t="s">
        <v>9905</v>
      </c>
      <c r="MEE1" t="s">
        <v>9906</v>
      </c>
      <c r="MEF1" t="s">
        <v>9907</v>
      </c>
      <c r="MEG1" t="s">
        <v>9908</v>
      </c>
      <c r="MEH1" t="s">
        <v>9909</v>
      </c>
      <c r="MEI1" t="s">
        <v>9910</v>
      </c>
      <c r="MEJ1" t="s">
        <v>9911</v>
      </c>
      <c r="MEK1" t="s">
        <v>9912</v>
      </c>
      <c r="MEL1" t="s">
        <v>9913</v>
      </c>
      <c r="MEM1" t="s">
        <v>9914</v>
      </c>
      <c r="MEN1" t="s">
        <v>9915</v>
      </c>
      <c r="MEO1" t="s">
        <v>9916</v>
      </c>
      <c r="MEP1" t="s">
        <v>9917</v>
      </c>
      <c r="MEQ1" t="s">
        <v>9918</v>
      </c>
      <c r="MER1" t="s">
        <v>9919</v>
      </c>
      <c r="MES1" t="s">
        <v>9920</v>
      </c>
      <c r="MET1" t="s">
        <v>9921</v>
      </c>
      <c r="MEU1" t="s">
        <v>9922</v>
      </c>
      <c r="MEV1" t="s">
        <v>9923</v>
      </c>
      <c r="MEW1" t="s">
        <v>9924</v>
      </c>
      <c r="MEX1" t="s">
        <v>9925</v>
      </c>
      <c r="MEY1" t="s">
        <v>9926</v>
      </c>
      <c r="MEZ1" t="s">
        <v>9927</v>
      </c>
      <c r="MFA1" t="s">
        <v>9928</v>
      </c>
      <c r="MFB1" t="s">
        <v>9929</v>
      </c>
      <c r="MFC1" t="s">
        <v>9930</v>
      </c>
      <c r="MFD1" t="s">
        <v>9931</v>
      </c>
      <c r="MFE1" t="s">
        <v>9932</v>
      </c>
      <c r="MFF1" t="s">
        <v>9933</v>
      </c>
      <c r="MFG1" t="s">
        <v>9934</v>
      </c>
      <c r="MFH1" t="s">
        <v>9935</v>
      </c>
      <c r="MFI1" t="s">
        <v>9936</v>
      </c>
      <c r="MFJ1" t="s">
        <v>9937</v>
      </c>
      <c r="MFK1" t="s">
        <v>9938</v>
      </c>
      <c r="MFL1" t="s">
        <v>9939</v>
      </c>
      <c r="MFM1" t="s">
        <v>9940</v>
      </c>
      <c r="MFN1" t="s">
        <v>9941</v>
      </c>
      <c r="MFO1" t="s">
        <v>9942</v>
      </c>
      <c r="MFP1" t="s">
        <v>9943</v>
      </c>
      <c r="MFQ1" t="s">
        <v>9944</v>
      </c>
      <c r="MFR1" t="s">
        <v>9945</v>
      </c>
      <c r="MFS1" t="s">
        <v>9946</v>
      </c>
      <c r="MFT1" t="s">
        <v>9947</v>
      </c>
      <c r="MFU1" t="s">
        <v>9948</v>
      </c>
      <c r="MFV1" t="s">
        <v>9949</v>
      </c>
      <c r="MFW1" t="s">
        <v>9950</v>
      </c>
      <c r="MFX1" t="s">
        <v>9951</v>
      </c>
      <c r="MFY1" t="s">
        <v>9952</v>
      </c>
      <c r="MFZ1" t="s">
        <v>9953</v>
      </c>
      <c r="MGA1" t="s">
        <v>9954</v>
      </c>
      <c r="MGB1" t="s">
        <v>9955</v>
      </c>
      <c r="MGC1" t="s">
        <v>9956</v>
      </c>
      <c r="MGD1" t="s">
        <v>9957</v>
      </c>
      <c r="MGE1" t="s">
        <v>9958</v>
      </c>
      <c r="MGF1" t="s">
        <v>9959</v>
      </c>
      <c r="MGG1" t="s">
        <v>9960</v>
      </c>
      <c r="MGH1" t="s">
        <v>9961</v>
      </c>
      <c r="MGI1" t="s">
        <v>9962</v>
      </c>
      <c r="MGJ1" t="s">
        <v>9963</v>
      </c>
      <c r="MGK1" t="s">
        <v>9964</v>
      </c>
      <c r="MGL1" t="s">
        <v>9965</v>
      </c>
      <c r="MGM1" t="s">
        <v>9966</v>
      </c>
      <c r="MGN1" t="s">
        <v>9967</v>
      </c>
      <c r="MGO1" t="s">
        <v>9968</v>
      </c>
      <c r="MGP1" t="s">
        <v>9969</v>
      </c>
      <c r="MGQ1" t="s">
        <v>9970</v>
      </c>
      <c r="MGR1" t="s">
        <v>9971</v>
      </c>
      <c r="MGS1" t="s">
        <v>9972</v>
      </c>
      <c r="MGT1" t="s">
        <v>9973</v>
      </c>
      <c r="MGU1" t="s">
        <v>9974</v>
      </c>
      <c r="MGV1" t="s">
        <v>9975</v>
      </c>
      <c r="MGW1" t="s">
        <v>9976</v>
      </c>
      <c r="MGX1" t="s">
        <v>9977</v>
      </c>
      <c r="MGY1" t="s">
        <v>9978</v>
      </c>
      <c r="MGZ1" t="s">
        <v>9979</v>
      </c>
      <c r="MHA1" t="s">
        <v>9980</v>
      </c>
      <c r="MHB1" t="s">
        <v>9981</v>
      </c>
      <c r="MHC1" t="s">
        <v>9982</v>
      </c>
      <c r="MHD1" t="s">
        <v>9983</v>
      </c>
      <c r="MHE1" t="s">
        <v>9984</v>
      </c>
      <c r="MHF1" t="s">
        <v>9985</v>
      </c>
      <c r="MHG1" t="s">
        <v>9986</v>
      </c>
      <c r="MHH1" t="s">
        <v>9987</v>
      </c>
      <c r="MHI1" t="s">
        <v>9988</v>
      </c>
      <c r="MHJ1" t="s">
        <v>9989</v>
      </c>
      <c r="MHK1" t="s">
        <v>9990</v>
      </c>
      <c r="MHL1" t="s">
        <v>9991</v>
      </c>
      <c r="MHM1" t="s">
        <v>9992</v>
      </c>
      <c r="MHN1" t="s">
        <v>9993</v>
      </c>
      <c r="MHO1" t="s">
        <v>9994</v>
      </c>
      <c r="MHP1" t="s">
        <v>9995</v>
      </c>
      <c r="MHQ1" t="s">
        <v>9996</v>
      </c>
      <c r="MHR1" t="s">
        <v>9997</v>
      </c>
      <c r="MHS1" t="s">
        <v>9998</v>
      </c>
      <c r="MHT1" t="s">
        <v>9999</v>
      </c>
      <c r="MHU1" t="s">
        <v>10000</v>
      </c>
      <c r="MHV1" t="s">
        <v>10001</v>
      </c>
      <c r="MHW1" t="s">
        <v>10002</v>
      </c>
      <c r="MHX1" t="s">
        <v>10003</v>
      </c>
      <c r="MHY1" t="s">
        <v>10004</v>
      </c>
      <c r="MHZ1" t="s">
        <v>10005</v>
      </c>
      <c r="MIA1" t="s">
        <v>10006</v>
      </c>
      <c r="MIB1" t="s">
        <v>10007</v>
      </c>
      <c r="MIC1" t="s">
        <v>10008</v>
      </c>
      <c r="MID1" t="s">
        <v>10009</v>
      </c>
      <c r="MIE1" t="s">
        <v>10010</v>
      </c>
      <c r="MIF1" t="s">
        <v>10011</v>
      </c>
      <c r="MIG1" t="s">
        <v>10012</v>
      </c>
      <c r="MIH1" t="s">
        <v>10013</v>
      </c>
      <c r="MII1" t="s">
        <v>10014</v>
      </c>
      <c r="MIJ1" t="s">
        <v>10015</v>
      </c>
      <c r="MIK1" t="s">
        <v>10016</v>
      </c>
      <c r="MIL1" t="s">
        <v>10017</v>
      </c>
      <c r="MIM1" t="s">
        <v>10018</v>
      </c>
      <c r="MIN1" t="s">
        <v>10019</v>
      </c>
      <c r="MIO1" t="s">
        <v>10020</v>
      </c>
      <c r="MIP1" t="s">
        <v>10021</v>
      </c>
      <c r="MIQ1" t="s">
        <v>10022</v>
      </c>
      <c r="MIR1" t="s">
        <v>10023</v>
      </c>
      <c r="MIS1" t="s">
        <v>10024</v>
      </c>
      <c r="MIT1" t="s">
        <v>10025</v>
      </c>
      <c r="MIU1" t="s">
        <v>10026</v>
      </c>
      <c r="MIV1" t="s">
        <v>10027</v>
      </c>
      <c r="MIW1" t="s">
        <v>10028</v>
      </c>
      <c r="MIX1" t="s">
        <v>10029</v>
      </c>
      <c r="MIY1" t="s">
        <v>10030</v>
      </c>
      <c r="MIZ1" t="s">
        <v>10031</v>
      </c>
      <c r="MJA1" t="s">
        <v>10032</v>
      </c>
      <c r="MJB1" t="s">
        <v>10033</v>
      </c>
      <c r="MJC1" t="s">
        <v>10034</v>
      </c>
      <c r="MJD1" t="s">
        <v>10035</v>
      </c>
      <c r="MJE1" t="s">
        <v>10036</v>
      </c>
      <c r="MJF1" t="s">
        <v>10037</v>
      </c>
      <c r="MJG1" t="s">
        <v>10038</v>
      </c>
      <c r="MJH1" t="s">
        <v>10039</v>
      </c>
      <c r="MJI1" t="s">
        <v>10040</v>
      </c>
      <c r="MJJ1" t="s">
        <v>10041</v>
      </c>
      <c r="MJK1" t="s">
        <v>10042</v>
      </c>
      <c r="MJL1" t="s">
        <v>10043</v>
      </c>
      <c r="MJM1" t="s">
        <v>10044</v>
      </c>
      <c r="MJN1" t="s">
        <v>10045</v>
      </c>
      <c r="MJO1" t="s">
        <v>10046</v>
      </c>
      <c r="MJP1" t="s">
        <v>10047</v>
      </c>
      <c r="MJQ1" t="s">
        <v>10048</v>
      </c>
      <c r="MJR1" t="s">
        <v>10049</v>
      </c>
      <c r="MJS1" t="s">
        <v>10050</v>
      </c>
      <c r="MJT1" t="s">
        <v>10051</v>
      </c>
      <c r="MJU1" t="s">
        <v>10052</v>
      </c>
      <c r="MJV1" t="s">
        <v>10053</v>
      </c>
      <c r="MJW1" t="s">
        <v>10054</v>
      </c>
      <c r="MJX1" t="s">
        <v>10055</v>
      </c>
      <c r="MJY1" t="s">
        <v>10056</v>
      </c>
      <c r="MJZ1" t="s">
        <v>10057</v>
      </c>
      <c r="MKA1" t="s">
        <v>10058</v>
      </c>
      <c r="MKB1" t="s">
        <v>10059</v>
      </c>
      <c r="MKC1" t="s">
        <v>10060</v>
      </c>
      <c r="MKD1" t="s">
        <v>10061</v>
      </c>
      <c r="MKE1" t="s">
        <v>10062</v>
      </c>
      <c r="MKF1" t="s">
        <v>10063</v>
      </c>
      <c r="MKG1" t="s">
        <v>10064</v>
      </c>
      <c r="MKH1" t="s">
        <v>10065</v>
      </c>
      <c r="MKI1" t="s">
        <v>10066</v>
      </c>
      <c r="MKJ1" t="s">
        <v>10067</v>
      </c>
      <c r="MKK1" t="s">
        <v>10068</v>
      </c>
      <c r="MKL1" t="s">
        <v>10069</v>
      </c>
      <c r="MKM1" t="s">
        <v>10070</v>
      </c>
      <c r="MKN1" t="s">
        <v>10071</v>
      </c>
      <c r="MKO1" t="s">
        <v>10072</v>
      </c>
      <c r="MKP1" t="s">
        <v>10073</v>
      </c>
      <c r="MKQ1" t="s">
        <v>10074</v>
      </c>
      <c r="MKR1" t="s">
        <v>10075</v>
      </c>
      <c r="MKS1" t="s">
        <v>10076</v>
      </c>
      <c r="MKT1" t="s">
        <v>10077</v>
      </c>
      <c r="MKU1" t="s">
        <v>10078</v>
      </c>
      <c r="MKV1" t="s">
        <v>10079</v>
      </c>
      <c r="MKW1" t="s">
        <v>10080</v>
      </c>
      <c r="MKX1" t="s">
        <v>10081</v>
      </c>
      <c r="MKY1" t="s">
        <v>10082</v>
      </c>
      <c r="MKZ1" t="s">
        <v>10083</v>
      </c>
      <c r="MLA1" t="s">
        <v>10084</v>
      </c>
      <c r="MLB1" t="s">
        <v>10085</v>
      </c>
      <c r="MLC1" t="s">
        <v>10086</v>
      </c>
      <c r="MLD1" t="s">
        <v>10087</v>
      </c>
      <c r="MLE1" t="s">
        <v>10088</v>
      </c>
      <c r="MLF1" t="s">
        <v>10089</v>
      </c>
      <c r="MLG1" t="s">
        <v>10090</v>
      </c>
      <c r="MLH1" t="s">
        <v>10091</v>
      </c>
      <c r="MLI1" t="s">
        <v>10092</v>
      </c>
      <c r="MLJ1" t="s">
        <v>10093</v>
      </c>
      <c r="MLK1" t="s">
        <v>10094</v>
      </c>
      <c r="MLL1" t="s">
        <v>10095</v>
      </c>
      <c r="MLM1" t="s">
        <v>10096</v>
      </c>
      <c r="MLN1" t="s">
        <v>10097</v>
      </c>
      <c r="MLO1" t="s">
        <v>10098</v>
      </c>
      <c r="MLP1" t="s">
        <v>10099</v>
      </c>
      <c r="MLQ1" t="s">
        <v>10100</v>
      </c>
      <c r="MLR1" t="s">
        <v>10101</v>
      </c>
      <c r="MLS1" t="s">
        <v>10102</v>
      </c>
      <c r="MLT1" t="s">
        <v>10103</v>
      </c>
      <c r="MLU1" t="s">
        <v>10104</v>
      </c>
      <c r="MLV1" t="s">
        <v>10105</v>
      </c>
      <c r="MLW1" t="s">
        <v>10106</v>
      </c>
      <c r="MLX1" t="s">
        <v>10107</v>
      </c>
      <c r="MLY1" t="s">
        <v>10108</v>
      </c>
      <c r="MLZ1" t="s">
        <v>10109</v>
      </c>
      <c r="MMA1" t="s">
        <v>10110</v>
      </c>
      <c r="MMB1" t="s">
        <v>10111</v>
      </c>
      <c r="MMC1" t="s">
        <v>10112</v>
      </c>
      <c r="MMD1" t="s">
        <v>10113</v>
      </c>
      <c r="MME1" t="s">
        <v>10114</v>
      </c>
      <c r="MMF1" t="s">
        <v>10115</v>
      </c>
      <c r="MMG1" t="s">
        <v>10116</v>
      </c>
      <c r="MMH1" t="s">
        <v>10117</v>
      </c>
      <c r="MMI1" t="s">
        <v>10118</v>
      </c>
      <c r="MMJ1" t="s">
        <v>10119</v>
      </c>
      <c r="MMK1" t="s">
        <v>10120</v>
      </c>
      <c r="MML1" t="s">
        <v>10121</v>
      </c>
      <c r="MMM1" t="s">
        <v>10122</v>
      </c>
      <c r="MMN1" t="s">
        <v>10123</v>
      </c>
      <c r="MMO1" t="s">
        <v>10124</v>
      </c>
      <c r="MMP1" t="s">
        <v>10125</v>
      </c>
      <c r="MMQ1" t="s">
        <v>10126</v>
      </c>
      <c r="MMR1" t="s">
        <v>10127</v>
      </c>
      <c r="MMS1" t="s">
        <v>10128</v>
      </c>
      <c r="MMT1" t="s">
        <v>10129</v>
      </c>
      <c r="MMU1" t="s">
        <v>10130</v>
      </c>
      <c r="MMV1" t="s">
        <v>10131</v>
      </c>
      <c r="MMW1" t="s">
        <v>10132</v>
      </c>
      <c r="MMX1" t="s">
        <v>10133</v>
      </c>
      <c r="MMY1" t="s">
        <v>10134</v>
      </c>
      <c r="MMZ1" t="s">
        <v>10135</v>
      </c>
      <c r="MNA1" t="s">
        <v>10136</v>
      </c>
      <c r="MNB1" t="s">
        <v>10137</v>
      </c>
      <c r="MNC1" t="s">
        <v>10138</v>
      </c>
      <c r="MND1" t="s">
        <v>10139</v>
      </c>
      <c r="MNE1" t="s">
        <v>10140</v>
      </c>
      <c r="MNF1" t="s">
        <v>10141</v>
      </c>
      <c r="MNG1" t="s">
        <v>10142</v>
      </c>
      <c r="MNH1" t="s">
        <v>10143</v>
      </c>
      <c r="MNI1" t="s">
        <v>10144</v>
      </c>
      <c r="MNJ1" t="s">
        <v>10145</v>
      </c>
      <c r="MNK1" t="s">
        <v>10146</v>
      </c>
      <c r="MNL1" t="s">
        <v>10147</v>
      </c>
      <c r="MNM1" t="s">
        <v>10148</v>
      </c>
      <c r="MNN1" t="s">
        <v>10149</v>
      </c>
      <c r="MNO1" t="s">
        <v>10150</v>
      </c>
      <c r="MNP1" t="s">
        <v>10151</v>
      </c>
      <c r="MNQ1" t="s">
        <v>10152</v>
      </c>
      <c r="MNR1" t="s">
        <v>10153</v>
      </c>
      <c r="MNS1" t="s">
        <v>10154</v>
      </c>
      <c r="MNT1" t="s">
        <v>10155</v>
      </c>
      <c r="MNU1" t="s">
        <v>10156</v>
      </c>
      <c r="MNV1" t="s">
        <v>10157</v>
      </c>
      <c r="MNW1" t="s">
        <v>10158</v>
      </c>
      <c r="MNX1" t="s">
        <v>10159</v>
      </c>
      <c r="MNY1" t="s">
        <v>10160</v>
      </c>
      <c r="MNZ1" t="s">
        <v>10161</v>
      </c>
      <c r="MOA1" t="s">
        <v>10162</v>
      </c>
      <c r="MOB1" t="s">
        <v>10163</v>
      </c>
      <c r="MOC1" t="s">
        <v>10164</v>
      </c>
      <c r="MOD1" t="s">
        <v>10165</v>
      </c>
      <c r="MOE1" t="s">
        <v>10166</v>
      </c>
      <c r="MOF1" t="s">
        <v>10167</v>
      </c>
      <c r="MOG1" t="s">
        <v>10168</v>
      </c>
      <c r="MOH1" t="s">
        <v>10169</v>
      </c>
      <c r="MOI1" t="s">
        <v>10170</v>
      </c>
      <c r="MOJ1" t="s">
        <v>10171</v>
      </c>
      <c r="MOK1" t="s">
        <v>10172</v>
      </c>
      <c r="MOL1" t="s">
        <v>10173</v>
      </c>
      <c r="MOM1" t="s">
        <v>10174</v>
      </c>
      <c r="MON1" t="s">
        <v>10175</v>
      </c>
      <c r="MOO1" t="s">
        <v>10176</v>
      </c>
      <c r="MOP1" t="s">
        <v>10177</v>
      </c>
      <c r="MOQ1" t="s">
        <v>10178</v>
      </c>
      <c r="MOR1" t="s">
        <v>10179</v>
      </c>
      <c r="MOS1" t="s">
        <v>10180</v>
      </c>
      <c r="MOT1" t="s">
        <v>10181</v>
      </c>
      <c r="MOU1" t="s">
        <v>10182</v>
      </c>
      <c r="MOV1" t="s">
        <v>10183</v>
      </c>
      <c r="MOW1" t="s">
        <v>10184</v>
      </c>
      <c r="MOX1" t="s">
        <v>10185</v>
      </c>
      <c r="MOY1" t="s">
        <v>10186</v>
      </c>
      <c r="MOZ1" t="s">
        <v>10187</v>
      </c>
      <c r="MPA1" t="s">
        <v>10188</v>
      </c>
      <c r="MPB1" t="s">
        <v>10189</v>
      </c>
      <c r="MPC1" t="s">
        <v>10190</v>
      </c>
      <c r="MPD1" t="s">
        <v>10191</v>
      </c>
      <c r="MPE1" t="s">
        <v>10192</v>
      </c>
      <c r="MPF1" t="s">
        <v>10193</v>
      </c>
      <c r="MPG1" t="s">
        <v>10194</v>
      </c>
      <c r="MPH1" t="s">
        <v>10195</v>
      </c>
      <c r="MPI1" t="s">
        <v>10196</v>
      </c>
      <c r="MPJ1" t="s">
        <v>10197</v>
      </c>
      <c r="MPK1" t="s">
        <v>10198</v>
      </c>
      <c r="MPL1" t="s">
        <v>10199</v>
      </c>
      <c r="MPM1" t="s">
        <v>10200</v>
      </c>
      <c r="MPN1" t="s">
        <v>10201</v>
      </c>
      <c r="MPO1" t="s">
        <v>10202</v>
      </c>
      <c r="MPP1" t="s">
        <v>10203</v>
      </c>
      <c r="MPQ1" t="s">
        <v>10204</v>
      </c>
      <c r="MPR1" t="s">
        <v>10205</v>
      </c>
      <c r="MPS1" t="s">
        <v>10206</v>
      </c>
      <c r="MPT1" t="s">
        <v>10207</v>
      </c>
      <c r="MPU1" t="s">
        <v>10208</v>
      </c>
      <c r="MPV1" t="s">
        <v>10209</v>
      </c>
      <c r="MPW1" t="s">
        <v>10210</v>
      </c>
      <c r="MPX1" t="s">
        <v>10211</v>
      </c>
      <c r="MPY1" t="s">
        <v>10212</v>
      </c>
      <c r="MPZ1" t="s">
        <v>10213</v>
      </c>
      <c r="MQA1" t="s">
        <v>10214</v>
      </c>
      <c r="MQB1" t="s">
        <v>10215</v>
      </c>
      <c r="MQC1" t="s">
        <v>10216</v>
      </c>
      <c r="MQD1" t="s">
        <v>10217</v>
      </c>
      <c r="MQE1" t="s">
        <v>10218</v>
      </c>
      <c r="MQF1" t="s">
        <v>10219</v>
      </c>
      <c r="MQG1" t="s">
        <v>10220</v>
      </c>
      <c r="MQH1" t="s">
        <v>10221</v>
      </c>
      <c r="MQI1" t="s">
        <v>10222</v>
      </c>
      <c r="MQJ1" t="s">
        <v>10223</v>
      </c>
      <c r="MQK1" t="s">
        <v>10224</v>
      </c>
      <c r="MQL1" t="s">
        <v>10225</v>
      </c>
      <c r="MQM1" t="s">
        <v>10226</v>
      </c>
      <c r="MQN1" t="s">
        <v>10227</v>
      </c>
      <c r="MQO1" t="s">
        <v>10228</v>
      </c>
      <c r="MQP1" t="s">
        <v>10229</v>
      </c>
      <c r="MQQ1" t="s">
        <v>10230</v>
      </c>
      <c r="MQR1" t="s">
        <v>10231</v>
      </c>
      <c r="MQS1" t="s">
        <v>10232</v>
      </c>
      <c r="MQT1" t="s">
        <v>10233</v>
      </c>
      <c r="MQU1" t="s">
        <v>10234</v>
      </c>
      <c r="MQV1" t="s">
        <v>10235</v>
      </c>
      <c r="MQW1" t="s">
        <v>10236</v>
      </c>
      <c r="MQX1" t="s">
        <v>10237</v>
      </c>
      <c r="MQY1" t="s">
        <v>10238</v>
      </c>
      <c r="MQZ1" t="s">
        <v>10239</v>
      </c>
      <c r="MRA1" t="s">
        <v>10240</v>
      </c>
      <c r="MRB1" t="s">
        <v>10241</v>
      </c>
      <c r="MRC1" t="s">
        <v>10242</v>
      </c>
      <c r="MRD1" t="s">
        <v>10243</v>
      </c>
      <c r="MRE1" t="s">
        <v>10244</v>
      </c>
      <c r="MRF1" t="s">
        <v>10245</v>
      </c>
      <c r="MRG1" t="s">
        <v>10246</v>
      </c>
      <c r="MRH1" t="s">
        <v>10247</v>
      </c>
      <c r="MRI1" t="s">
        <v>10248</v>
      </c>
      <c r="MRJ1" t="s">
        <v>10249</v>
      </c>
      <c r="MRK1" t="s">
        <v>10250</v>
      </c>
      <c r="MRL1" t="s">
        <v>10251</v>
      </c>
      <c r="MRM1" t="s">
        <v>10252</v>
      </c>
      <c r="MRN1" t="s">
        <v>10253</v>
      </c>
      <c r="MRO1" t="s">
        <v>10254</v>
      </c>
      <c r="MRP1" t="s">
        <v>10255</v>
      </c>
      <c r="MRQ1" t="s">
        <v>10256</v>
      </c>
      <c r="MRR1" t="s">
        <v>10257</v>
      </c>
      <c r="MRS1" t="s">
        <v>10258</v>
      </c>
      <c r="MRT1" t="s">
        <v>10259</v>
      </c>
      <c r="MRU1" t="s">
        <v>10260</v>
      </c>
      <c r="MRV1" t="s">
        <v>10261</v>
      </c>
      <c r="MRW1" t="s">
        <v>10262</v>
      </c>
      <c r="MRX1" t="s">
        <v>10263</v>
      </c>
      <c r="MRY1" t="s">
        <v>10264</v>
      </c>
      <c r="MRZ1" t="s">
        <v>10265</v>
      </c>
      <c r="MSA1" t="s">
        <v>10266</v>
      </c>
      <c r="MSB1" t="s">
        <v>10267</v>
      </c>
      <c r="MSC1" t="s">
        <v>10268</v>
      </c>
      <c r="MSD1" t="s">
        <v>10269</v>
      </c>
      <c r="MSE1" t="s">
        <v>10270</v>
      </c>
      <c r="MSF1" t="s">
        <v>10271</v>
      </c>
      <c r="MSG1" t="s">
        <v>10272</v>
      </c>
      <c r="MSH1" t="s">
        <v>10273</v>
      </c>
      <c r="MSI1" t="s">
        <v>10274</v>
      </c>
      <c r="MSJ1" t="s">
        <v>10275</v>
      </c>
      <c r="MSK1" t="s">
        <v>10276</v>
      </c>
      <c r="MSL1" t="s">
        <v>10277</v>
      </c>
      <c r="MSM1" t="s">
        <v>10278</v>
      </c>
      <c r="MSN1" t="s">
        <v>10279</v>
      </c>
      <c r="MSO1" t="s">
        <v>10280</v>
      </c>
      <c r="MSP1" t="s">
        <v>10281</v>
      </c>
      <c r="MSQ1" t="s">
        <v>10282</v>
      </c>
      <c r="MSR1" t="s">
        <v>10283</v>
      </c>
      <c r="MSS1" t="s">
        <v>10284</v>
      </c>
      <c r="MST1" t="s">
        <v>10285</v>
      </c>
      <c r="MSU1" t="s">
        <v>10286</v>
      </c>
      <c r="MSV1" t="s">
        <v>10287</v>
      </c>
      <c r="MSW1" t="s">
        <v>10288</v>
      </c>
      <c r="MSX1" t="s">
        <v>10289</v>
      </c>
      <c r="MSY1" t="s">
        <v>10290</v>
      </c>
      <c r="MSZ1" t="s">
        <v>10291</v>
      </c>
      <c r="MTA1" t="s">
        <v>10292</v>
      </c>
      <c r="MTB1" t="s">
        <v>10293</v>
      </c>
      <c r="MTC1" t="s">
        <v>10294</v>
      </c>
      <c r="MTD1" t="s">
        <v>10295</v>
      </c>
      <c r="MTE1" t="s">
        <v>10296</v>
      </c>
      <c r="MTF1" t="s">
        <v>10297</v>
      </c>
      <c r="MTG1" t="s">
        <v>10298</v>
      </c>
      <c r="MTH1" t="s">
        <v>10299</v>
      </c>
      <c r="MTI1" t="s">
        <v>10300</v>
      </c>
      <c r="MTJ1" t="s">
        <v>10301</v>
      </c>
      <c r="MTK1" t="s">
        <v>10302</v>
      </c>
      <c r="MTL1" t="s">
        <v>10303</v>
      </c>
      <c r="MTM1" t="s">
        <v>10304</v>
      </c>
      <c r="MTN1" t="s">
        <v>10305</v>
      </c>
      <c r="MTO1" t="s">
        <v>10306</v>
      </c>
      <c r="MTP1" t="s">
        <v>10307</v>
      </c>
      <c r="MTQ1" t="s">
        <v>10308</v>
      </c>
      <c r="MTR1" t="s">
        <v>10309</v>
      </c>
      <c r="MTS1" t="s">
        <v>10310</v>
      </c>
      <c r="MTT1" t="s">
        <v>10311</v>
      </c>
      <c r="MTU1" t="s">
        <v>10312</v>
      </c>
      <c r="MTV1" t="s">
        <v>10313</v>
      </c>
      <c r="MTW1" t="s">
        <v>10314</v>
      </c>
      <c r="MTX1" t="s">
        <v>10315</v>
      </c>
      <c r="MTY1" t="s">
        <v>10316</v>
      </c>
      <c r="MTZ1" t="s">
        <v>10317</v>
      </c>
      <c r="MUA1" t="s">
        <v>10318</v>
      </c>
      <c r="MUB1" t="s">
        <v>10319</v>
      </c>
      <c r="MUC1" t="s">
        <v>10320</v>
      </c>
      <c r="MUD1" t="s">
        <v>10321</v>
      </c>
      <c r="MUE1" t="s">
        <v>10322</v>
      </c>
      <c r="MUF1" t="s">
        <v>10323</v>
      </c>
      <c r="MUG1" t="s">
        <v>10324</v>
      </c>
      <c r="MUH1" t="s">
        <v>10325</v>
      </c>
      <c r="MUI1" t="s">
        <v>10326</v>
      </c>
      <c r="MUJ1" t="s">
        <v>10327</v>
      </c>
      <c r="MUK1" t="s">
        <v>10328</v>
      </c>
      <c r="MUL1" t="s">
        <v>10329</v>
      </c>
      <c r="MUM1" t="s">
        <v>10330</v>
      </c>
      <c r="MUN1" t="s">
        <v>10331</v>
      </c>
      <c r="MUO1" t="s">
        <v>10332</v>
      </c>
      <c r="MUP1" t="s">
        <v>10333</v>
      </c>
      <c r="MUQ1" t="s">
        <v>10334</v>
      </c>
      <c r="MUR1" t="s">
        <v>10335</v>
      </c>
      <c r="MUS1" t="s">
        <v>10336</v>
      </c>
      <c r="MUT1" t="s">
        <v>10337</v>
      </c>
      <c r="MUU1" t="s">
        <v>10338</v>
      </c>
      <c r="MUV1" t="s">
        <v>10339</v>
      </c>
      <c r="MUW1" t="s">
        <v>10340</v>
      </c>
      <c r="MUX1" t="s">
        <v>10341</v>
      </c>
      <c r="MUY1" t="s">
        <v>10342</v>
      </c>
      <c r="MUZ1" t="s">
        <v>10343</v>
      </c>
      <c r="MVA1" t="s">
        <v>10344</v>
      </c>
      <c r="MVB1" t="s">
        <v>10345</v>
      </c>
      <c r="MVC1" t="s">
        <v>10346</v>
      </c>
      <c r="MVD1" t="s">
        <v>10347</v>
      </c>
      <c r="MVE1" t="s">
        <v>10348</v>
      </c>
      <c r="MVF1" t="s">
        <v>10349</v>
      </c>
      <c r="MVG1" t="s">
        <v>10350</v>
      </c>
      <c r="MVH1" t="s">
        <v>10351</v>
      </c>
      <c r="MVI1" t="s">
        <v>10352</v>
      </c>
      <c r="MVJ1" t="s">
        <v>10353</v>
      </c>
      <c r="MVK1" t="s">
        <v>10354</v>
      </c>
      <c r="MVL1" t="s">
        <v>10355</v>
      </c>
      <c r="MVM1" t="s">
        <v>10356</v>
      </c>
      <c r="MVN1" t="s">
        <v>10357</v>
      </c>
      <c r="MVO1" t="s">
        <v>10358</v>
      </c>
      <c r="MVP1" t="s">
        <v>10359</v>
      </c>
      <c r="MVQ1" t="s">
        <v>10360</v>
      </c>
      <c r="MVR1" t="s">
        <v>10361</v>
      </c>
      <c r="MVS1" t="s">
        <v>10362</v>
      </c>
      <c r="MVT1" t="s">
        <v>10363</v>
      </c>
      <c r="MVU1" t="s">
        <v>10364</v>
      </c>
      <c r="MVV1" t="s">
        <v>10365</v>
      </c>
      <c r="MVW1" t="s">
        <v>10366</v>
      </c>
      <c r="MVX1" t="s">
        <v>10367</v>
      </c>
      <c r="MVY1" t="s">
        <v>10368</v>
      </c>
      <c r="MVZ1" t="s">
        <v>10369</v>
      </c>
      <c r="MWA1" t="s">
        <v>10370</v>
      </c>
      <c r="MWB1" t="s">
        <v>10371</v>
      </c>
      <c r="MWC1" t="s">
        <v>10372</v>
      </c>
      <c r="MWD1" t="s">
        <v>10373</v>
      </c>
      <c r="MWE1" t="s">
        <v>10374</v>
      </c>
      <c r="MWF1" t="s">
        <v>10375</v>
      </c>
      <c r="MWG1" t="s">
        <v>10376</v>
      </c>
      <c r="MWH1" t="s">
        <v>10377</v>
      </c>
      <c r="MWI1" t="s">
        <v>10378</v>
      </c>
      <c r="MWJ1" t="s">
        <v>10379</v>
      </c>
      <c r="MWK1" t="s">
        <v>10380</v>
      </c>
      <c r="MWL1" t="s">
        <v>10381</v>
      </c>
      <c r="MWM1" t="s">
        <v>10382</v>
      </c>
      <c r="MWN1" t="s">
        <v>10383</v>
      </c>
      <c r="MWO1" t="s">
        <v>10384</v>
      </c>
      <c r="MWP1" t="s">
        <v>10385</v>
      </c>
      <c r="MWQ1" t="s">
        <v>10386</v>
      </c>
      <c r="MWR1" t="s">
        <v>10387</v>
      </c>
      <c r="MWS1" t="s">
        <v>10388</v>
      </c>
      <c r="MWT1" t="s">
        <v>10389</v>
      </c>
      <c r="MWU1" t="s">
        <v>10390</v>
      </c>
      <c r="MWV1" t="s">
        <v>10391</v>
      </c>
      <c r="MWW1" t="s">
        <v>10392</v>
      </c>
      <c r="MWX1" t="s">
        <v>10393</v>
      </c>
      <c r="MWY1" t="s">
        <v>10394</v>
      </c>
      <c r="MWZ1" t="s">
        <v>10395</v>
      </c>
      <c r="MXA1" t="s">
        <v>10396</v>
      </c>
      <c r="MXB1" t="s">
        <v>10397</v>
      </c>
      <c r="MXC1" t="s">
        <v>10398</v>
      </c>
      <c r="MXD1" t="s">
        <v>10399</v>
      </c>
      <c r="MXE1" t="s">
        <v>10400</v>
      </c>
      <c r="MXF1" t="s">
        <v>10401</v>
      </c>
      <c r="MXG1" t="s">
        <v>10402</v>
      </c>
      <c r="MXH1" t="s">
        <v>10403</v>
      </c>
      <c r="MXI1" t="s">
        <v>10404</v>
      </c>
      <c r="MXJ1" t="s">
        <v>10405</v>
      </c>
      <c r="MXK1" t="s">
        <v>10406</v>
      </c>
      <c r="MXL1" t="s">
        <v>10407</v>
      </c>
      <c r="MXM1" t="s">
        <v>10408</v>
      </c>
      <c r="MXN1" t="s">
        <v>10409</v>
      </c>
      <c r="MXO1" t="s">
        <v>10410</v>
      </c>
      <c r="MXP1" t="s">
        <v>10411</v>
      </c>
      <c r="MXQ1" t="s">
        <v>10412</v>
      </c>
      <c r="MXR1" t="s">
        <v>10413</v>
      </c>
      <c r="MXS1" t="s">
        <v>10414</v>
      </c>
      <c r="MXT1" t="s">
        <v>10415</v>
      </c>
      <c r="MXU1" t="s">
        <v>10416</v>
      </c>
      <c r="MXV1" t="s">
        <v>10417</v>
      </c>
      <c r="MXW1" t="s">
        <v>10418</v>
      </c>
      <c r="MXX1" t="s">
        <v>10419</v>
      </c>
      <c r="MXY1" t="s">
        <v>10420</v>
      </c>
      <c r="MXZ1" t="s">
        <v>10421</v>
      </c>
      <c r="MYA1" t="s">
        <v>10422</v>
      </c>
      <c r="MYB1" t="s">
        <v>10423</v>
      </c>
      <c r="MYC1" t="s">
        <v>10424</v>
      </c>
      <c r="MYD1" t="s">
        <v>10425</v>
      </c>
      <c r="MYE1" t="s">
        <v>10426</v>
      </c>
      <c r="MYF1" t="s">
        <v>10427</v>
      </c>
      <c r="MYG1" t="s">
        <v>10428</v>
      </c>
      <c r="MYH1" t="s">
        <v>10429</v>
      </c>
      <c r="MYI1" t="s">
        <v>10430</v>
      </c>
      <c r="MYJ1" t="s">
        <v>10431</v>
      </c>
      <c r="MYK1" t="s">
        <v>10432</v>
      </c>
      <c r="MYL1" t="s">
        <v>10433</v>
      </c>
      <c r="MYM1" t="s">
        <v>10434</v>
      </c>
      <c r="MYN1" t="s">
        <v>10435</v>
      </c>
      <c r="MYO1" t="s">
        <v>10436</v>
      </c>
      <c r="MYP1" t="s">
        <v>10437</v>
      </c>
      <c r="MYQ1" t="s">
        <v>10438</v>
      </c>
      <c r="MYR1" t="s">
        <v>10439</v>
      </c>
      <c r="MYS1" t="s">
        <v>10440</v>
      </c>
      <c r="MYT1" t="s">
        <v>10441</v>
      </c>
      <c r="MYU1" t="s">
        <v>10442</v>
      </c>
      <c r="MYV1" t="s">
        <v>10443</v>
      </c>
      <c r="MYW1" t="s">
        <v>10444</v>
      </c>
      <c r="MYX1" t="s">
        <v>10445</v>
      </c>
      <c r="MYY1" t="s">
        <v>10446</v>
      </c>
      <c r="MYZ1" t="s">
        <v>10447</v>
      </c>
      <c r="MZA1" t="s">
        <v>10448</v>
      </c>
      <c r="MZB1" t="s">
        <v>10449</v>
      </c>
      <c r="MZC1" t="s">
        <v>10450</v>
      </c>
      <c r="MZD1" t="s">
        <v>10451</v>
      </c>
      <c r="MZE1" t="s">
        <v>10452</v>
      </c>
      <c r="MZF1" t="s">
        <v>10453</v>
      </c>
      <c r="MZG1" t="s">
        <v>10454</v>
      </c>
      <c r="MZH1" t="s">
        <v>10455</v>
      </c>
      <c r="MZI1" t="s">
        <v>10456</v>
      </c>
      <c r="MZJ1" t="s">
        <v>10457</v>
      </c>
      <c r="MZK1" t="s">
        <v>10458</v>
      </c>
      <c r="MZL1" t="s">
        <v>10459</v>
      </c>
      <c r="MZM1" t="s">
        <v>10460</v>
      </c>
      <c r="MZN1" t="s">
        <v>10461</v>
      </c>
      <c r="MZO1" t="s">
        <v>10462</v>
      </c>
      <c r="MZP1" t="s">
        <v>10463</v>
      </c>
      <c r="MZQ1" t="s">
        <v>10464</v>
      </c>
      <c r="MZR1" t="s">
        <v>10465</v>
      </c>
      <c r="MZS1" t="s">
        <v>10466</v>
      </c>
      <c r="MZT1" t="s">
        <v>10467</v>
      </c>
      <c r="MZU1" t="s">
        <v>10468</v>
      </c>
      <c r="MZV1" t="s">
        <v>10469</v>
      </c>
      <c r="MZW1" t="s">
        <v>10470</v>
      </c>
      <c r="MZX1" t="s">
        <v>10471</v>
      </c>
      <c r="MZY1" t="s">
        <v>10472</v>
      </c>
      <c r="MZZ1" t="s">
        <v>10473</v>
      </c>
      <c r="NAA1" t="s">
        <v>10474</v>
      </c>
      <c r="NAB1" t="s">
        <v>10475</v>
      </c>
      <c r="NAC1" t="s">
        <v>10476</v>
      </c>
      <c r="NAD1" t="s">
        <v>10477</v>
      </c>
      <c r="NAE1" t="s">
        <v>10478</v>
      </c>
      <c r="NAF1" t="s">
        <v>10479</v>
      </c>
      <c r="NAG1" t="s">
        <v>10480</v>
      </c>
      <c r="NAH1" t="s">
        <v>10481</v>
      </c>
      <c r="NAI1" t="s">
        <v>10482</v>
      </c>
      <c r="NAJ1" t="s">
        <v>10483</v>
      </c>
      <c r="NAK1" t="s">
        <v>10484</v>
      </c>
      <c r="NAL1" t="s">
        <v>10485</v>
      </c>
      <c r="NAM1" t="s">
        <v>10486</v>
      </c>
      <c r="NAN1" t="s">
        <v>10487</v>
      </c>
      <c r="NAO1" t="s">
        <v>10488</v>
      </c>
      <c r="NAP1" t="s">
        <v>10489</v>
      </c>
      <c r="NAQ1" t="s">
        <v>10490</v>
      </c>
      <c r="NAR1" t="s">
        <v>10491</v>
      </c>
      <c r="NAS1" t="s">
        <v>10492</v>
      </c>
      <c r="NAT1" t="s">
        <v>10493</v>
      </c>
      <c r="NAU1" t="s">
        <v>10494</v>
      </c>
      <c r="NAV1" t="s">
        <v>10495</v>
      </c>
      <c r="NAW1" t="s">
        <v>10496</v>
      </c>
      <c r="NAX1" t="s">
        <v>10497</v>
      </c>
      <c r="NAY1" t="s">
        <v>10498</v>
      </c>
      <c r="NAZ1" t="s">
        <v>10499</v>
      </c>
      <c r="NBA1" t="s">
        <v>10500</v>
      </c>
      <c r="NBB1" t="s">
        <v>10501</v>
      </c>
      <c r="NBC1" t="s">
        <v>10502</v>
      </c>
      <c r="NBD1" t="s">
        <v>10503</v>
      </c>
      <c r="NBE1" t="s">
        <v>10504</v>
      </c>
      <c r="NBF1" t="s">
        <v>10505</v>
      </c>
      <c r="NBG1" t="s">
        <v>10506</v>
      </c>
      <c r="NBH1" t="s">
        <v>10507</v>
      </c>
      <c r="NBI1" t="s">
        <v>10508</v>
      </c>
      <c r="NBJ1" t="s">
        <v>10509</v>
      </c>
      <c r="NBK1" t="s">
        <v>10510</v>
      </c>
      <c r="NBL1" t="s">
        <v>10511</v>
      </c>
      <c r="NBM1" t="s">
        <v>10512</v>
      </c>
      <c r="NBN1" t="s">
        <v>10513</v>
      </c>
      <c r="NBO1" t="s">
        <v>10514</v>
      </c>
      <c r="NBP1" t="s">
        <v>10515</v>
      </c>
      <c r="NBQ1" t="s">
        <v>10516</v>
      </c>
      <c r="NBR1" t="s">
        <v>10517</v>
      </c>
      <c r="NBS1" t="s">
        <v>10518</v>
      </c>
      <c r="NBT1" t="s">
        <v>10519</v>
      </c>
      <c r="NBU1" t="s">
        <v>10520</v>
      </c>
      <c r="NBV1" t="s">
        <v>10521</v>
      </c>
      <c r="NBW1" t="s">
        <v>10522</v>
      </c>
      <c r="NBX1" t="s">
        <v>10523</v>
      </c>
      <c r="NBY1" t="s">
        <v>10524</v>
      </c>
      <c r="NBZ1" t="s">
        <v>10525</v>
      </c>
      <c r="NCA1" t="s">
        <v>10526</v>
      </c>
      <c r="NCB1" t="s">
        <v>10527</v>
      </c>
      <c r="NCC1" t="s">
        <v>10528</v>
      </c>
      <c r="NCD1" t="s">
        <v>10529</v>
      </c>
      <c r="NCE1" t="s">
        <v>10530</v>
      </c>
      <c r="NCF1" t="s">
        <v>10531</v>
      </c>
      <c r="NCG1" t="s">
        <v>10532</v>
      </c>
      <c r="NCH1" t="s">
        <v>10533</v>
      </c>
      <c r="NCI1" t="s">
        <v>10534</v>
      </c>
      <c r="NCJ1" t="s">
        <v>10535</v>
      </c>
      <c r="NCK1" t="s">
        <v>10536</v>
      </c>
      <c r="NCL1" t="s">
        <v>10537</v>
      </c>
      <c r="NCM1" t="s">
        <v>10538</v>
      </c>
      <c r="NCN1" t="s">
        <v>10539</v>
      </c>
      <c r="NCO1" t="s">
        <v>10540</v>
      </c>
      <c r="NCP1" t="s">
        <v>10541</v>
      </c>
      <c r="NCQ1" t="s">
        <v>10542</v>
      </c>
      <c r="NCR1" t="s">
        <v>10543</v>
      </c>
      <c r="NCS1" t="s">
        <v>10544</v>
      </c>
      <c r="NCT1" t="s">
        <v>10545</v>
      </c>
      <c r="NCU1" t="s">
        <v>10546</v>
      </c>
      <c r="NCV1" t="s">
        <v>10547</v>
      </c>
      <c r="NCW1" t="s">
        <v>10548</v>
      </c>
      <c r="NCX1" t="s">
        <v>10549</v>
      </c>
      <c r="NCY1" t="s">
        <v>10550</v>
      </c>
      <c r="NCZ1" t="s">
        <v>10551</v>
      </c>
      <c r="NDA1" t="s">
        <v>10552</v>
      </c>
      <c r="NDB1" t="s">
        <v>10553</v>
      </c>
      <c r="NDC1" t="s">
        <v>10554</v>
      </c>
      <c r="NDD1" t="s">
        <v>10555</v>
      </c>
      <c r="NDE1" t="s">
        <v>10556</v>
      </c>
      <c r="NDF1" t="s">
        <v>10557</v>
      </c>
      <c r="NDG1" t="s">
        <v>10558</v>
      </c>
      <c r="NDH1" t="s">
        <v>10559</v>
      </c>
      <c r="NDI1" t="s">
        <v>10560</v>
      </c>
      <c r="NDJ1" t="s">
        <v>10561</v>
      </c>
      <c r="NDK1" t="s">
        <v>10562</v>
      </c>
      <c r="NDL1" t="s">
        <v>10563</v>
      </c>
      <c r="NDM1" t="s">
        <v>10564</v>
      </c>
      <c r="NDN1" t="s">
        <v>10565</v>
      </c>
      <c r="NDO1" t="s">
        <v>10566</v>
      </c>
      <c r="NDP1" t="s">
        <v>10567</v>
      </c>
      <c r="NDQ1" t="s">
        <v>10568</v>
      </c>
      <c r="NDR1" t="s">
        <v>10569</v>
      </c>
      <c r="NDS1" t="s">
        <v>10570</v>
      </c>
      <c r="NDT1" t="s">
        <v>10571</v>
      </c>
      <c r="NDU1" t="s">
        <v>10572</v>
      </c>
      <c r="NDV1" t="s">
        <v>10573</v>
      </c>
      <c r="NDW1" t="s">
        <v>10574</v>
      </c>
      <c r="NDX1" t="s">
        <v>10575</v>
      </c>
      <c r="NDY1" t="s">
        <v>10576</v>
      </c>
      <c r="NDZ1" t="s">
        <v>10577</v>
      </c>
      <c r="NEA1" t="s">
        <v>10578</v>
      </c>
      <c r="NEB1" t="s">
        <v>10579</v>
      </c>
      <c r="NEC1" t="s">
        <v>10580</v>
      </c>
      <c r="NED1" t="s">
        <v>10581</v>
      </c>
      <c r="NEE1" t="s">
        <v>10582</v>
      </c>
      <c r="NEF1" t="s">
        <v>10583</v>
      </c>
      <c r="NEG1" t="s">
        <v>10584</v>
      </c>
      <c r="NEH1" t="s">
        <v>10585</v>
      </c>
      <c r="NEI1" t="s">
        <v>10586</v>
      </c>
      <c r="NEJ1" t="s">
        <v>10587</v>
      </c>
      <c r="NEK1" t="s">
        <v>10588</v>
      </c>
      <c r="NEL1" t="s">
        <v>10589</v>
      </c>
      <c r="NEM1" t="s">
        <v>10590</v>
      </c>
      <c r="NEN1" t="s">
        <v>10591</v>
      </c>
      <c r="NEO1" t="s">
        <v>10592</v>
      </c>
      <c r="NEP1" t="s">
        <v>10593</v>
      </c>
      <c r="NEQ1" t="s">
        <v>10594</v>
      </c>
      <c r="NER1" t="s">
        <v>10595</v>
      </c>
      <c r="NES1" t="s">
        <v>10596</v>
      </c>
      <c r="NET1" t="s">
        <v>10597</v>
      </c>
      <c r="NEU1" t="s">
        <v>10598</v>
      </c>
      <c r="NEV1" t="s">
        <v>10599</v>
      </c>
      <c r="NEW1" t="s">
        <v>10600</v>
      </c>
      <c r="NEX1" t="s">
        <v>10601</v>
      </c>
      <c r="NEY1" t="s">
        <v>10602</v>
      </c>
      <c r="NEZ1" t="s">
        <v>10603</v>
      </c>
      <c r="NFA1" t="s">
        <v>10604</v>
      </c>
      <c r="NFB1" t="s">
        <v>10605</v>
      </c>
      <c r="NFC1" t="s">
        <v>10606</v>
      </c>
      <c r="NFD1" t="s">
        <v>10607</v>
      </c>
      <c r="NFE1" t="s">
        <v>10608</v>
      </c>
      <c r="NFF1" t="s">
        <v>10609</v>
      </c>
      <c r="NFG1" t="s">
        <v>10610</v>
      </c>
      <c r="NFH1" t="s">
        <v>10611</v>
      </c>
      <c r="NFI1" t="s">
        <v>10612</v>
      </c>
      <c r="NFJ1" t="s">
        <v>10613</v>
      </c>
      <c r="NFK1" t="s">
        <v>10614</v>
      </c>
      <c r="NFL1" t="s">
        <v>10615</v>
      </c>
      <c r="NFM1" t="s">
        <v>10616</v>
      </c>
      <c r="NFN1" t="s">
        <v>10617</v>
      </c>
      <c r="NFO1" t="s">
        <v>10618</v>
      </c>
      <c r="NFP1" t="s">
        <v>10619</v>
      </c>
      <c r="NFQ1" t="s">
        <v>10620</v>
      </c>
      <c r="NFR1" t="s">
        <v>10621</v>
      </c>
      <c r="NFS1" t="s">
        <v>10622</v>
      </c>
      <c r="NFT1" t="s">
        <v>10623</v>
      </c>
      <c r="NFU1" t="s">
        <v>10624</v>
      </c>
      <c r="NFV1" t="s">
        <v>10625</v>
      </c>
      <c r="NFW1" t="s">
        <v>10626</v>
      </c>
      <c r="NFX1" t="s">
        <v>10627</v>
      </c>
      <c r="NFY1" t="s">
        <v>10628</v>
      </c>
      <c r="NFZ1" t="s">
        <v>10629</v>
      </c>
      <c r="NGA1" t="s">
        <v>10630</v>
      </c>
      <c r="NGB1" t="s">
        <v>10631</v>
      </c>
      <c r="NGC1" t="s">
        <v>10632</v>
      </c>
      <c r="NGD1" t="s">
        <v>10633</v>
      </c>
      <c r="NGE1" t="s">
        <v>10634</v>
      </c>
      <c r="NGF1" t="s">
        <v>10635</v>
      </c>
      <c r="NGG1" t="s">
        <v>10636</v>
      </c>
      <c r="NGH1" t="s">
        <v>10637</v>
      </c>
      <c r="NGI1" t="s">
        <v>10638</v>
      </c>
      <c r="NGJ1" t="s">
        <v>10639</v>
      </c>
      <c r="NGK1" t="s">
        <v>10640</v>
      </c>
      <c r="NGL1" t="s">
        <v>10641</v>
      </c>
      <c r="NGM1" t="s">
        <v>10642</v>
      </c>
      <c r="NGN1" t="s">
        <v>10643</v>
      </c>
      <c r="NGO1" t="s">
        <v>10644</v>
      </c>
      <c r="NGP1" t="s">
        <v>10645</v>
      </c>
      <c r="NGQ1" t="s">
        <v>10646</v>
      </c>
      <c r="NGR1" t="s">
        <v>10647</v>
      </c>
      <c r="NGS1" t="s">
        <v>10648</v>
      </c>
      <c r="NGT1" t="s">
        <v>10649</v>
      </c>
      <c r="NGU1" t="s">
        <v>10650</v>
      </c>
      <c r="NGV1" t="s">
        <v>10651</v>
      </c>
      <c r="NGW1" t="s">
        <v>10652</v>
      </c>
      <c r="NGX1" t="s">
        <v>10653</v>
      </c>
      <c r="NGY1" t="s">
        <v>10654</v>
      </c>
      <c r="NGZ1" t="s">
        <v>10655</v>
      </c>
      <c r="NHA1" t="s">
        <v>10656</v>
      </c>
      <c r="NHB1" t="s">
        <v>10657</v>
      </c>
      <c r="NHC1" t="s">
        <v>10658</v>
      </c>
      <c r="NHD1" t="s">
        <v>10659</v>
      </c>
      <c r="NHE1" t="s">
        <v>10660</v>
      </c>
      <c r="NHF1" t="s">
        <v>10661</v>
      </c>
      <c r="NHG1" t="s">
        <v>10662</v>
      </c>
      <c r="NHH1" t="s">
        <v>10663</v>
      </c>
      <c r="NHI1" t="s">
        <v>10664</v>
      </c>
      <c r="NHJ1" t="s">
        <v>10665</v>
      </c>
      <c r="NHK1" t="s">
        <v>10666</v>
      </c>
      <c r="NHL1" t="s">
        <v>10667</v>
      </c>
      <c r="NHM1" t="s">
        <v>10668</v>
      </c>
      <c r="NHN1" t="s">
        <v>10669</v>
      </c>
      <c r="NHO1" t="s">
        <v>10670</v>
      </c>
      <c r="NHP1" t="s">
        <v>10671</v>
      </c>
      <c r="NHQ1" t="s">
        <v>10672</v>
      </c>
      <c r="NHR1" t="s">
        <v>10673</v>
      </c>
      <c r="NHS1" t="s">
        <v>10674</v>
      </c>
      <c r="NHT1" t="s">
        <v>10675</v>
      </c>
      <c r="NHU1" t="s">
        <v>10676</v>
      </c>
      <c r="NHV1" t="s">
        <v>10677</v>
      </c>
      <c r="NHW1" t="s">
        <v>10678</v>
      </c>
      <c r="NHX1" t="s">
        <v>10679</v>
      </c>
      <c r="NHY1" t="s">
        <v>10680</v>
      </c>
      <c r="NHZ1" t="s">
        <v>10681</v>
      </c>
      <c r="NIA1" t="s">
        <v>10682</v>
      </c>
      <c r="NIB1" t="s">
        <v>10683</v>
      </c>
      <c r="NIC1" t="s">
        <v>10684</v>
      </c>
      <c r="NID1" t="s">
        <v>10685</v>
      </c>
      <c r="NIE1" t="s">
        <v>10686</v>
      </c>
      <c r="NIF1" t="s">
        <v>10687</v>
      </c>
      <c r="NIG1" t="s">
        <v>10688</v>
      </c>
      <c r="NIH1" t="s">
        <v>10689</v>
      </c>
      <c r="NII1" t="s">
        <v>10690</v>
      </c>
      <c r="NIJ1" t="s">
        <v>10691</v>
      </c>
      <c r="NIK1" t="s">
        <v>10692</v>
      </c>
      <c r="NIL1" t="s">
        <v>10693</v>
      </c>
      <c r="NIM1" t="s">
        <v>10694</v>
      </c>
      <c r="NIN1" t="s">
        <v>10695</v>
      </c>
      <c r="NIO1" t="s">
        <v>10696</v>
      </c>
      <c r="NIP1" t="s">
        <v>10697</v>
      </c>
      <c r="NIQ1" t="s">
        <v>10698</v>
      </c>
      <c r="NIR1" t="s">
        <v>10699</v>
      </c>
      <c r="NIS1" t="s">
        <v>10700</v>
      </c>
      <c r="NIT1" t="s">
        <v>10701</v>
      </c>
      <c r="NIU1" t="s">
        <v>10702</v>
      </c>
      <c r="NIV1" t="s">
        <v>10703</v>
      </c>
      <c r="NIW1" t="s">
        <v>10704</v>
      </c>
      <c r="NIX1" t="s">
        <v>10705</v>
      </c>
      <c r="NIY1" t="s">
        <v>10706</v>
      </c>
      <c r="NIZ1" t="s">
        <v>10707</v>
      </c>
      <c r="NJA1" t="s">
        <v>10708</v>
      </c>
      <c r="NJB1" t="s">
        <v>10709</v>
      </c>
      <c r="NJC1" t="s">
        <v>10710</v>
      </c>
      <c r="NJD1" t="s">
        <v>10711</v>
      </c>
      <c r="NJE1" t="s">
        <v>10712</v>
      </c>
      <c r="NJF1" t="s">
        <v>10713</v>
      </c>
      <c r="NJG1" t="s">
        <v>10714</v>
      </c>
      <c r="NJH1" t="s">
        <v>10715</v>
      </c>
      <c r="NJI1" t="s">
        <v>10716</v>
      </c>
      <c r="NJJ1" t="s">
        <v>10717</v>
      </c>
      <c r="NJK1" t="s">
        <v>10718</v>
      </c>
      <c r="NJL1" t="s">
        <v>10719</v>
      </c>
      <c r="NJM1" t="s">
        <v>10720</v>
      </c>
      <c r="NJN1" t="s">
        <v>10721</v>
      </c>
      <c r="NJO1" t="s">
        <v>10722</v>
      </c>
      <c r="NJP1" t="s">
        <v>10723</v>
      </c>
      <c r="NJQ1" t="s">
        <v>10724</v>
      </c>
      <c r="NJR1" t="s">
        <v>10725</v>
      </c>
      <c r="NJS1" t="s">
        <v>10726</v>
      </c>
      <c r="NJT1" t="s">
        <v>10727</v>
      </c>
      <c r="NJU1" t="s">
        <v>10728</v>
      </c>
      <c r="NJV1" t="s">
        <v>10729</v>
      </c>
      <c r="NJW1" t="s">
        <v>10730</v>
      </c>
      <c r="NJX1" t="s">
        <v>10731</v>
      </c>
      <c r="NJY1" t="s">
        <v>10732</v>
      </c>
      <c r="NJZ1" t="s">
        <v>10733</v>
      </c>
      <c r="NKA1" t="s">
        <v>10734</v>
      </c>
      <c r="NKB1" t="s">
        <v>10735</v>
      </c>
      <c r="NKC1" t="s">
        <v>10736</v>
      </c>
      <c r="NKD1" t="s">
        <v>10737</v>
      </c>
      <c r="NKE1" t="s">
        <v>10738</v>
      </c>
      <c r="NKF1" t="s">
        <v>10739</v>
      </c>
      <c r="NKG1" t="s">
        <v>10740</v>
      </c>
      <c r="NKH1" t="s">
        <v>10741</v>
      </c>
      <c r="NKI1" t="s">
        <v>10742</v>
      </c>
      <c r="NKJ1" t="s">
        <v>10743</v>
      </c>
      <c r="NKK1" t="s">
        <v>10744</v>
      </c>
      <c r="NKL1" t="s">
        <v>10745</v>
      </c>
      <c r="NKM1" t="s">
        <v>10746</v>
      </c>
      <c r="NKN1" t="s">
        <v>10747</v>
      </c>
      <c r="NKO1" t="s">
        <v>10748</v>
      </c>
      <c r="NKP1" t="s">
        <v>10749</v>
      </c>
      <c r="NKQ1" t="s">
        <v>10750</v>
      </c>
      <c r="NKR1" t="s">
        <v>10751</v>
      </c>
      <c r="NKS1" t="s">
        <v>10752</v>
      </c>
      <c r="NKT1" t="s">
        <v>10753</v>
      </c>
      <c r="NKU1" t="s">
        <v>10754</v>
      </c>
      <c r="NKV1" t="s">
        <v>10755</v>
      </c>
      <c r="NKW1" t="s">
        <v>10756</v>
      </c>
      <c r="NKX1" t="s">
        <v>10757</v>
      </c>
      <c r="NKY1" t="s">
        <v>10758</v>
      </c>
      <c r="NKZ1" t="s">
        <v>10759</v>
      </c>
      <c r="NLA1" t="s">
        <v>10760</v>
      </c>
      <c r="NLB1" t="s">
        <v>10761</v>
      </c>
      <c r="NLC1" t="s">
        <v>10762</v>
      </c>
      <c r="NLD1" t="s">
        <v>10763</v>
      </c>
      <c r="NLE1" t="s">
        <v>10764</v>
      </c>
      <c r="NLF1" t="s">
        <v>10765</v>
      </c>
      <c r="NLG1" t="s">
        <v>10766</v>
      </c>
      <c r="NLH1" t="s">
        <v>10767</v>
      </c>
      <c r="NLI1" t="s">
        <v>10768</v>
      </c>
      <c r="NLJ1" t="s">
        <v>10769</v>
      </c>
      <c r="NLK1" t="s">
        <v>10770</v>
      </c>
      <c r="NLL1" t="s">
        <v>10771</v>
      </c>
      <c r="NLM1" t="s">
        <v>10772</v>
      </c>
      <c r="NLN1" t="s">
        <v>10773</v>
      </c>
      <c r="NLO1" t="s">
        <v>10774</v>
      </c>
      <c r="NLP1" t="s">
        <v>10775</v>
      </c>
      <c r="NLQ1" t="s">
        <v>10776</v>
      </c>
      <c r="NLR1" t="s">
        <v>10777</v>
      </c>
      <c r="NLS1" t="s">
        <v>10778</v>
      </c>
      <c r="NLT1" t="s">
        <v>10779</v>
      </c>
      <c r="NLU1" t="s">
        <v>10780</v>
      </c>
      <c r="NLV1" t="s">
        <v>10781</v>
      </c>
      <c r="NLW1" t="s">
        <v>10782</v>
      </c>
      <c r="NLX1" t="s">
        <v>10783</v>
      </c>
      <c r="NLY1" t="s">
        <v>10784</v>
      </c>
      <c r="NLZ1" t="s">
        <v>10785</v>
      </c>
      <c r="NMA1" t="s">
        <v>10786</v>
      </c>
      <c r="NMB1" t="s">
        <v>10787</v>
      </c>
      <c r="NMC1" t="s">
        <v>10788</v>
      </c>
      <c r="NMD1" t="s">
        <v>10789</v>
      </c>
      <c r="NME1" t="s">
        <v>10790</v>
      </c>
      <c r="NMF1" t="s">
        <v>10791</v>
      </c>
      <c r="NMG1" t="s">
        <v>10792</v>
      </c>
      <c r="NMH1" t="s">
        <v>10793</v>
      </c>
      <c r="NMI1" t="s">
        <v>10794</v>
      </c>
      <c r="NMJ1" t="s">
        <v>10795</v>
      </c>
      <c r="NMK1" t="s">
        <v>10796</v>
      </c>
      <c r="NML1" t="s">
        <v>10797</v>
      </c>
      <c r="NMM1" t="s">
        <v>10798</v>
      </c>
      <c r="NMN1" t="s">
        <v>10799</v>
      </c>
      <c r="NMO1" t="s">
        <v>10800</v>
      </c>
      <c r="NMP1" t="s">
        <v>10801</v>
      </c>
      <c r="NMQ1" t="s">
        <v>10802</v>
      </c>
      <c r="NMR1" t="s">
        <v>10803</v>
      </c>
      <c r="NMS1" t="s">
        <v>10804</v>
      </c>
      <c r="NMT1" t="s">
        <v>10805</v>
      </c>
      <c r="NMU1" t="s">
        <v>10806</v>
      </c>
      <c r="NMV1" t="s">
        <v>10807</v>
      </c>
      <c r="NMW1" t="s">
        <v>10808</v>
      </c>
      <c r="NMX1" t="s">
        <v>10809</v>
      </c>
      <c r="NMY1" t="s">
        <v>10810</v>
      </c>
      <c r="NMZ1" t="s">
        <v>10811</v>
      </c>
      <c r="NNA1" t="s">
        <v>10812</v>
      </c>
      <c r="NNB1" t="s">
        <v>10813</v>
      </c>
      <c r="NNC1" t="s">
        <v>10814</v>
      </c>
      <c r="NND1" t="s">
        <v>10815</v>
      </c>
      <c r="NNE1" t="s">
        <v>10816</v>
      </c>
      <c r="NNF1" t="s">
        <v>10817</v>
      </c>
      <c r="NNG1" t="s">
        <v>10818</v>
      </c>
      <c r="NNH1" t="s">
        <v>10819</v>
      </c>
      <c r="NNI1" t="s">
        <v>10820</v>
      </c>
      <c r="NNJ1" t="s">
        <v>10821</v>
      </c>
      <c r="NNK1" t="s">
        <v>10822</v>
      </c>
      <c r="NNL1" t="s">
        <v>10823</v>
      </c>
      <c r="NNM1" t="s">
        <v>10824</v>
      </c>
      <c r="NNN1" t="s">
        <v>10825</v>
      </c>
      <c r="NNO1" t="s">
        <v>10826</v>
      </c>
      <c r="NNP1" t="s">
        <v>10827</v>
      </c>
      <c r="NNQ1" t="s">
        <v>10828</v>
      </c>
      <c r="NNR1" t="s">
        <v>10829</v>
      </c>
      <c r="NNS1" t="s">
        <v>10830</v>
      </c>
      <c r="NNT1" t="s">
        <v>10831</v>
      </c>
      <c r="NNU1" t="s">
        <v>10832</v>
      </c>
      <c r="NNV1" t="s">
        <v>10833</v>
      </c>
      <c r="NNW1" t="s">
        <v>10834</v>
      </c>
      <c r="NNX1" t="s">
        <v>10835</v>
      </c>
      <c r="NNY1" t="s">
        <v>10836</v>
      </c>
      <c r="NNZ1" t="s">
        <v>10837</v>
      </c>
      <c r="NOA1" t="s">
        <v>10838</v>
      </c>
      <c r="NOB1" t="s">
        <v>10839</v>
      </c>
      <c r="NOC1" t="s">
        <v>10840</v>
      </c>
      <c r="NOD1" t="s">
        <v>10841</v>
      </c>
      <c r="NOE1" t="s">
        <v>10842</v>
      </c>
      <c r="NOF1" t="s">
        <v>10843</v>
      </c>
      <c r="NOG1" t="s">
        <v>10844</v>
      </c>
      <c r="NOH1" t="s">
        <v>10845</v>
      </c>
      <c r="NOI1" t="s">
        <v>10846</v>
      </c>
      <c r="NOJ1" t="s">
        <v>10847</v>
      </c>
      <c r="NOK1" t="s">
        <v>10848</v>
      </c>
      <c r="NOL1" t="s">
        <v>10849</v>
      </c>
      <c r="NOM1" t="s">
        <v>10850</v>
      </c>
      <c r="NON1" t="s">
        <v>10851</v>
      </c>
      <c r="NOO1" t="s">
        <v>10852</v>
      </c>
      <c r="NOP1" t="s">
        <v>10853</v>
      </c>
      <c r="NOQ1" t="s">
        <v>10854</v>
      </c>
      <c r="NOR1" t="s">
        <v>10855</v>
      </c>
      <c r="NOS1" t="s">
        <v>10856</v>
      </c>
      <c r="NOT1" t="s">
        <v>10857</v>
      </c>
      <c r="NOU1" t="s">
        <v>10858</v>
      </c>
      <c r="NOV1" t="s">
        <v>10859</v>
      </c>
      <c r="NOW1" t="s">
        <v>10860</v>
      </c>
      <c r="NOX1" t="s">
        <v>10861</v>
      </c>
      <c r="NOY1" t="s">
        <v>10862</v>
      </c>
      <c r="NOZ1" t="s">
        <v>10863</v>
      </c>
      <c r="NPA1" t="s">
        <v>10864</v>
      </c>
      <c r="NPB1" t="s">
        <v>10865</v>
      </c>
      <c r="NPC1" t="s">
        <v>10866</v>
      </c>
      <c r="NPD1" t="s">
        <v>10867</v>
      </c>
      <c r="NPE1" t="s">
        <v>10868</v>
      </c>
      <c r="NPF1" t="s">
        <v>10869</v>
      </c>
      <c r="NPG1" t="s">
        <v>10870</v>
      </c>
      <c r="NPH1" t="s">
        <v>10871</v>
      </c>
      <c r="NPI1" t="s">
        <v>10872</v>
      </c>
      <c r="NPJ1" t="s">
        <v>10873</v>
      </c>
      <c r="NPK1" t="s">
        <v>10874</v>
      </c>
      <c r="NPL1" t="s">
        <v>10875</v>
      </c>
      <c r="NPM1" t="s">
        <v>10876</v>
      </c>
      <c r="NPN1" t="s">
        <v>10877</v>
      </c>
      <c r="NPO1" t="s">
        <v>10878</v>
      </c>
      <c r="NPP1" t="s">
        <v>10879</v>
      </c>
      <c r="NPQ1" t="s">
        <v>10880</v>
      </c>
      <c r="NPR1" t="s">
        <v>10881</v>
      </c>
      <c r="NPS1" t="s">
        <v>10882</v>
      </c>
      <c r="NPT1" t="s">
        <v>10883</v>
      </c>
      <c r="NPU1" t="s">
        <v>10884</v>
      </c>
      <c r="NPV1" t="s">
        <v>10885</v>
      </c>
      <c r="NPW1" t="s">
        <v>10886</v>
      </c>
      <c r="NPX1" t="s">
        <v>10887</v>
      </c>
      <c r="NPY1" t="s">
        <v>10888</v>
      </c>
      <c r="NPZ1" t="s">
        <v>10889</v>
      </c>
      <c r="NQA1" t="s">
        <v>10890</v>
      </c>
      <c r="NQB1" t="s">
        <v>10891</v>
      </c>
      <c r="NQC1" t="s">
        <v>10892</v>
      </c>
      <c r="NQD1" t="s">
        <v>10893</v>
      </c>
      <c r="NQE1" t="s">
        <v>10894</v>
      </c>
      <c r="NQF1" t="s">
        <v>10895</v>
      </c>
      <c r="NQG1" t="s">
        <v>10896</v>
      </c>
      <c r="NQH1" t="s">
        <v>10897</v>
      </c>
      <c r="NQI1" t="s">
        <v>10898</v>
      </c>
      <c r="NQJ1" t="s">
        <v>10899</v>
      </c>
      <c r="NQK1" t="s">
        <v>10900</v>
      </c>
      <c r="NQL1" t="s">
        <v>10901</v>
      </c>
      <c r="NQM1" t="s">
        <v>10902</v>
      </c>
      <c r="NQN1" t="s">
        <v>10903</v>
      </c>
      <c r="NQO1" t="s">
        <v>10904</v>
      </c>
      <c r="NQP1" t="s">
        <v>10905</v>
      </c>
      <c r="NQQ1" t="s">
        <v>10906</v>
      </c>
      <c r="NQR1" t="s">
        <v>10907</v>
      </c>
      <c r="NQS1" t="s">
        <v>10908</v>
      </c>
      <c r="NQT1" t="s">
        <v>10909</v>
      </c>
      <c r="NQU1" t="s">
        <v>10910</v>
      </c>
      <c r="NQV1" t="s">
        <v>10911</v>
      </c>
      <c r="NQW1" t="s">
        <v>10912</v>
      </c>
      <c r="NQX1" t="s">
        <v>10913</v>
      </c>
      <c r="NQY1" t="s">
        <v>10914</v>
      </c>
      <c r="NQZ1" t="s">
        <v>10915</v>
      </c>
      <c r="NRA1" t="s">
        <v>10916</v>
      </c>
      <c r="NRB1" t="s">
        <v>10917</v>
      </c>
      <c r="NRC1" t="s">
        <v>10918</v>
      </c>
      <c r="NRD1" t="s">
        <v>10919</v>
      </c>
      <c r="NRE1" t="s">
        <v>10920</v>
      </c>
      <c r="NRF1" t="s">
        <v>10921</v>
      </c>
      <c r="NRG1" t="s">
        <v>10922</v>
      </c>
      <c r="NRH1" t="s">
        <v>10923</v>
      </c>
      <c r="NRI1" t="s">
        <v>10924</v>
      </c>
      <c r="NRJ1" t="s">
        <v>10925</v>
      </c>
      <c r="NRK1" t="s">
        <v>10926</v>
      </c>
      <c r="NRL1" t="s">
        <v>10927</v>
      </c>
      <c r="NRM1" t="s">
        <v>10928</v>
      </c>
      <c r="NRN1" t="s">
        <v>10929</v>
      </c>
      <c r="NRO1" t="s">
        <v>10930</v>
      </c>
      <c r="NRP1" t="s">
        <v>10931</v>
      </c>
      <c r="NRQ1" t="s">
        <v>10932</v>
      </c>
      <c r="NRR1" t="s">
        <v>10933</v>
      </c>
      <c r="NRS1" t="s">
        <v>10934</v>
      </c>
      <c r="NRT1" t="s">
        <v>10935</v>
      </c>
      <c r="NRU1" t="s">
        <v>10936</v>
      </c>
      <c r="NRV1" t="s">
        <v>10937</v>
      </c>
      <c r="NRW1" t="s">
        <v>10938</v>
      </c>
      <c r="NRX1" t="s">
        <v>10939</v>
      </c>
      <c r="NRY1" t="s">
        <v>10940</v>
      </c>
      <c r="NRZ1" t="s">
        <v>10941</v>
      </c>
      <c r="NSA1" t="s">
        <v>10942</v>
      </c>
      <c r="NSB1" t="s">
        <v>10943</v>
      </c>
      <c r="NSC1" t="s">
        <v>10944</v>
      </c>
      <c r="NSD1" t="s">
        <v>10945</v>
      </c>
      <c r="NSE1" t="s">
        <v>10946</v>
      </c>
      <c r="NSF1" t="s">
        <v>10947</v>
      </c>
      <c r="NSG1" t="s">
        <v>10948</v>
      </c>
      <c r="NSH1" t="s">
        <v>10949</v>
      </c>
      <c r="NSI1" t="s">
        <v>10950</v>
      </c>
      <c r="NSJ1" t="s">
        <v>10951</v>
      </c>
      <c r="NSK1" t="s">
        <v>10952</v>
      </c>
      <c r="NSL1" t="s">
        <v>10953</v>
      </c>
      <c r="NSM1" t="s">
        <v>10954</v>
      </c>
      <c r="NSN1" t="s">
        <v>10955</v>
      </c>
      <c r="NSO1" t="s">
        <v>10956</v>
      </c>
      <c r="NSP1" t="s">
        <v>10957</v>
      </c>
      <c r="NSQ1" t="s">
        <v>10958</v>
      </c>
      <c r="NSR1" t="s">
        <v>10959</v>
      </c>
      <c r="NSS1" t="s">
        <v>10960</v>
      </c>
      <c r="NST1" t="s">
        <v>10961</v>
      </c>
      <c r="NSU1" t="s">
        <v>10962</v>
      </c>
      <c r="NSV1" t="s">
        <v>10963</v>
      </c>
      <c r="NSW1" t="s">
        <v>10964</v>
      </c>
      <c r="NSX1" t="s">
        <v>10965</v>
      </c>
      <c r="NSY1" t="s">
        <v>10966</v>
      </c>
      <c r="NSZ1" t="s">
        <v>10967</v>
      </c>
      <c r="NTA1" t="s">
        <v>10968</v>
      </c>
      <c r="NTB1" t="s">
        <v>10969</v>
      </c>
      <c r="NTC1" t="s">
        <v>10970</v>
      </c>
      <c r="NTD1" t="s">
        <v>10971</v>
      </c>
      <c r="NTE1" t="s">
        <v>10972</v>
      </c>
      <c r="NTF1" t="s">
        <v>10973</v>
      </c>
      <c r="NTG1" t="s">
        <v>10974</v>
      </c>
      <c r="NTH1" t="s">
        <v>10975</v>
      </c>
      <c r="NTI1" t="s">
        <v>10976</v>
      </c>
      <c r="NTJ1" t="s">
        <v>10977</v>
      </c>
      <c r="NTK1" t="s">
        <v>10978</v>
      </c>
      <c r="NTL1" t="s">
        <v>10979</v>
      </c>
      <c r="NTM1" t="s">
        <v>10980</v>
      </c>
      <c r="NTN1" t="s">
        <v>10981</v>
      </c>
      <c r="NTO1" t="s">
        <v>10982</v>
      </c>
      <c r="NTP1" t="s">
        <v>10983</v>
      </c>
      <c r="NTQ1" t="s">
        <v>10984</v>
      </c>
      <c r="NTR1" t="s">
        <v>10985</v>
      </c>
      <c r="NTS1" t="s">
        <v>10986</v>
      </c>
      <c r="NTT1" t="s">
        <v>10987</v>
      </c>
      <c r="NTU1" t="s">
        <v>10988</v>
      </c>
      <c r="NTV1" t="s">
        <v>10989</v>
      </c>
      <c r="NTW1" t="s">
        <v>10990</v>
      </c>
      <c r="NTX1" t="s">
        <v>10991</v>
      </c>
      <c r="NTY1" t="s">
        <v>10992</v>
      </c>
      <c r="NTZ1" t="s">
        <v>10993</v>
      </c>
      <c r="NUA1" t="s">
        <v>10994</v>
      </c>
      <c r="NUB1" t="s">
        <v>10995</v>
      </c>
      <c r="NUC1" t="s">
        <v>10996</v>
      </c>
      <c r="NUD1" t="s">
        <v>10997</v>
      </c>
      <c r="NUE1" t="s">
        <v>10998</v>
      </c>
      <c r="NUF1" t="s">
        <v>10999</v>
      </c>
      <c r="NUG1" t="s">
        <v>11000</v>
      </c>
      <c r="NUH1" t="s">
        <v>11001</v>
      </c>
      <c r="NUI1" t="s">
        <v>11002</v>
      </c>
      <c r="NUJ1" t="s">
        <v>11003</v>
      </c>
      <c r="NUK1" t="s">
        <v>11004</v>
      </c>
      <c r="NUL1" t="s">
        <v>11005</v>
      </c>
      <c r="NUM1" t="s">
        <v>11006</v>
      </c>
      <c r="NUN1" t="s">
        <v>11007</v>
      </c>
      <c r="NUO1" t="s">
        <v>11008</v>
      </c>
      <c r="NUP1" t="s">
        <v>11009</v>
      </c>
      <c r="NUQ1" t="s">
        <v>11010</v>
      </c>
      <c r="NUR1" t="s">
        <v>11011</v>
      </c>
      <c r="NUS1" t="s">
        <v>11012</v>
      </c>
      <c r="NUT1" t="s">
        <v>11013</v>
      </c>
      <c r="NUU1" t="s">
        <v>11014</v>
      </c>
      <c r="NUV1" t="s">
        <v>11015</v>
      </c>
      <c r="NUW1" t="s">
        <v>11016</v>
      </c>
      <c r="NUX1" t="s">
        <v>11017</v>
      </c>
      <c r="NUY1" t="s">
        <v>11018</v>
      </c>
      <c r="NUZ1" t="s">
        <v>11019</v>
      </c>
      <c r="NVA1" t="s">
        <v>11020</v>
      </c>
      <c r="NVB1" t="s">
        <v>11021</v>
      </c>
      <c r="NVC1" t="s">
        <v>11022</v>
      </c>
      <c r="NVD1" t="s">
        <v>11023</v>
      </c>
      <c r="NVE1" t="s">
        <v>11024</v>
      </c>
      <c r="NVF1" t="s">
        <v>11025</v>
      </c>
      <c r="NVG1" t="s">
        <v>11026</v>
      </c>
      <c r="NVH1" t="s">
        <v>11027</v>
      </c>
      <c r="NVI1" t="s">
        <v>11028</v>
      </c>
      <c r="NVJ1" t="s">
        <v>11029</v>
      </c>
      <c r="NVK1" t="s">
        <v>11030</v>
      </c>
      <c r="NVL1" t="s">
        <v>11031</v>
      </c>
      <c r="NVM1" t="s">
        <v>11032</v>
      </c>
      <c r="NVN1" t="s">
        <v>11033</v>
      </c>
      <c r="NVO1" t="s">
        <v>11034</v>
      </c>
      <c r="NVP1" t="s">
        <v>11035</v>
      </c>
      <c r="NVQ1" t="s">
        <v>11036</v>
      </c>
      <c r="NVR1" t="s">
        <v>11037</v>
      </c>
      <c r="NVS1" t="s">
        <v>11038</v>
      </c>
      <c r="NVT1" t="s">
        <v>11039</v>
      </c>
      <c r="NVU1" t="s">
        <v>11040</v>
      </c>
      <c r="NVV1" t="s">
        <v>11041</v>
      </c>
      <c r="NVW1" t="s">
        <v>11042</v>
      </c>
      <c r="NVX1" t="s">
        <v>11043</v>
      </c>
      <c r="NVY1" t="s">
        <v>11044</v>
      </c>
      <c r="NVZ1" t="s">
        <v>11045</v>
      </c>
      <c r="NWA1" t="s">
        <v>11046</v>
      </c>
      <c r="NWB1" t="s">
        <v>11047</v>
      </c>
      <c r="NWC1" t="s">
        <v>11048</v>
      </c>
      <c r="NWD1" t="s">
        <v>11049</v>
      </c>
      <c r="NWE1" t="s">
        <v>11050</v>
      </c>
      <c r="NWF1" t="s">
        <v>11051</v>
      </c>
      <c r="NWG1" t="s">
        <v>11052</v>
      </c>
      <c r="NWH1" t="s">
        <v>11053</v>
      </c>
      <c r="NWI1" t="s">
        <v>11054</v>
      </c>
      <c r="NWJ1" t="s">
        <v>11055</v>
      </c>
      <c r="NWK1" t="s">
        <v>11056</v>
      </c>
      <c r="NWL1" t="s">
        <v>11057</v>
      </c>
      <c r="NWM1" t="s">
        <v>11058</v>
      </c>
      <c r="NWN1" t="s">
        <v>11059</v>
      </c>
      <c r="NWO1" t="s">
        <v>11060</v>
      </c>
      <c r="NWP1" t="s">
        <v>11061</v>
      </c>
      <c r="NWQ1" t="s">
        <v>11062</v>
      </c>
      <c r="NWR1" t="s">
        <v>11063</v>
      </c>
      <c r="NWS1" t="s">
        <v>11064</v>
      </c>
      <c r="NWT1" t="s">
        <v>11065</v>
      </c>
      <c r="NWU1" t="s">
        <v>11066</v>
      </c>
      <c r="NWV1" t="s">
        <v>11067</v>
      </c>
      <c r="NWW1" t="s">
        <v>11068</v>
      </c>
      <c r="NWX1" t="s">
        <v>11069</v>
      </c>
      <c r="NWY1" t="s">
        <v>11070</v>
      </c>
      <c r="NWZ1" t="s">
        <v>11071</v>
      </c>
      <c r="NXA1" t="s">
        <v>11072</v>
      </c>
      <c r="NXB1" t="s">
        <v>11073</v>
      </c>
      <c r="NXC1" t="s">
        <v>11074</v>
      </c>
      <c r="NXD1" t="s">
        <v>11075</v>
      </c>
      <c r="NXE1" t="s">
        <v>11076</v>
      </c>
      <c r="NXF1" t="s">
        <v>11077</v>
      </c>
      <c r="NXG1" t="s">
        <v>11078</v>
      </c>
      <c r="NXH1" t="s">
        <v>11079</v>
      </c>
      <c r="NXI1" t="s">
        <v>11080</v>
      </c>
      <c r="NXJ1" t="s">
        <v>11081</v>
      </c>
      <c r="NXK1" t="s">
        <v>11082</v>
      </c>
      <c r="NXL1" t="s">
        <v>11083</v>
      </c>
      <c r="NXM1" t="s">
        <v>11084</v>
      </c>
      <c r="NXN1" t="s">
        <v>11085</v>
      </c>
      <c r="NXO1" t="s">
        <v>11086</v>
      </c>
      <c r="NXP1" t="s">
        <v>11087</v>
      </c>
      <c r="NXQ1" t="s">
        <v>11088</v>
      </c>
      <c r="NXR1" t="s">
        <v>11089</v>
      </c>
      <c r="NXS1" t="s">
        <v>11090</v>
      </c>
      <c r="NXT1" t="s">
        <v>11091</v>
      </c>
      <c r="NXU1" t="s">
        <v>11092</v>
      </c>
      <c r="NXV1" t="s">
        <v>11093</v>
      </c>
      <c r="NXW1" t="s">
        <v>11094</v>
      </c>
      <c r="NXX1" t="s">
        <v>11095</v>
      </c>
      <c r="NXY1" t="s">
        <v>11096</v>
      </c>
      <c r="NXZ1" t="s">
        <v>11097</v>
      </c>
      <c r="NYA1" t="s">
        <v>11098</v>
      </c>
      <c r="NYB1" t="s">
        <v>11099</v>
      </c>
      <c r="NYC1" t="s">
        <v>11100</v>
      </c>
      <c r="NYD1" t="s">
        <v>11101</v>
      </c>
      <c r="NYE1" t="s">
        <v>11102</v>
      </c>
      <c r="NYF1" t="s">
        <v>11103</v>
      </c>
      <c r="NYG1" t="s">
        <v>11104</v>
      </c>
      <c r="NYH1" t="s">
        <v>11105</v>
      </c>
      <c r="NYI1" t="s">
        <v>11106</v>
      </c>
      <c r="NYJ1" t="s">
        <v>11107</v>
      </c>
      <c r="NYK1" t="s">
        <v>11108</v>
      </c>
      <c r="NYL1" t="s">
        <v>11109</v>
      </c>
      <c r="NYM1" t="s">
        <v>11110</v>
      </c>
      <c r="NYN1" t="s">
        <v>11111</v>
      </c>
      <c r="NYO1" t="s">
        <v>11112</v>
      </c>
      <c r="NYP1" t="s">
        <v>11113</v>
      </c>
      <c r="NYQ1" t="s">
        <v>11114</v>
      </c>
      <c r="NYR1" t="s">
        <v>11115</v>
      </c>
      <c r="NYS1" t="s">
        <v>11116</v>
      </c>
      <c r="NYT1" t="s">
        <v>11117</v>
      </c>
      <c r="NYU1" t="s">
        <v>11118</v>
      </c>
      <c r="NYV1" t="s">
        <v>11119</v>
      </c>
      <c r="NYW1" t="s">
        <v>11120</v>
      </c>
      <c r="NYX1" t="s">
        <v>11121</v>
      </c>
      <c r="NYY1" t="s">
        <v>11122</v>
      </c>
      <c r="NYZ1" t="s">
        <v>11123</v>
      </c>
      <c r="NZA1" t="s">
        <v>11124</v>
      </c>
      <c r="NZB1" t="s">
        <v>11125</v>
      </c>
      <c r="NZC1" t="s">
        <v>11126</v>
      </c>
      <c r="NZD1" t="s">
        <v>11127</v>
      </c>
      <c r="NZE1" t="s">
        <v>11128</v>
      </c>
      <c r="NZF1" t="s">
        <v>11129</v>
      </c>
      <c r="NZG1" t="s">
        <v>11130</v>
      </c>
      <c r="NZH1" t="s">
        <v>11131</v>
      </c>
      <c r="NZI1" t="s">
        <v>11132</v>
      </c>
      <c r="NZJ1" t="s">
        <v>11133</v>
      </c>
      <c r="NZK1" t="s">
        <v>11134</v>
      </c>
      <c r="NZL1" t="s">
        <v>11135</v>
      </c>
      <c r="NZM1" t="s">
        <v>11136</v>
      </c>
      <c r="NZN1" t="s">
        <v>11137</v>
      </c>
      <c r="NZO1" t="s">
        <v>11138</v>
      </c>
      <c r="NZP1" t="s">
        <v>11139</v>
      </c>
      <c r="NZQ1" t="s">
        <v>11140</v>
      </c>
      <c r="NZR1" t="s">
        <v>11141</v>
      </c>
      <c r="NZS1" t="s">
        <v>11142</v>
      </c>
      <c r="NZT1" t="s">
        <v>11143</v>
      </c>
      <c r="NZU1" t="s">
        <v>11144</v>
      </c>
      <c r="NZV1" t="s">
        <v>11145</v>
      </c>
      <c r="NZW1" t="s">
        <v>11146</v>
      </c>
      <c r="NZX1" t="s">
        <v>11147</v>
      </c>
      <c r="NZY1" t="s">
        <v>11148</v>
      </c>
      <c r="NZZ1" t="s">
        <v>11149</v>
      </c>
      <c r="OAA1" t="s">
        <v>11150</v>
      </c>
      <c r="OAB1" t="s">
        <v>11151</v>
      </c>
      <c r="OAC1" t="s">
        <v>11152</v>
      </c>
      <c r="OAD1" t="s">
        <v>11153</v>
      </c>
      <c r="OAE1" t="s">
        <v>11154</v>
      </c>
      <c r="OAF1" t="s">
        <v>11155</v>
      </c>
      <c r="OAG1" t="s">
        <v>11156</v>
      </c>
      <c r="OAH1" t="s">
        <v>11157</v>
      </c>
      <c r="OAI1" t="s">
        <v>11158</v>
      </c>
      <c r="OAJ1" t="s">
        <v>11159</v>
      </c>
      <c r="OAK1" t="s">
        <v>11160</v>
      </c>
      <c r="OAL1" t="s">
        <v>11161</v>
      </c>
      <c r="OAM1" t="s">
        <v>11162</v>
      </c>
      <c r="OAN1" t="s">
        <v>11163</v>
      </c>
      <c r="OAO1" t="s">
        <v>11164</v>
      </c>
      <c r="OAP1" t="s">
        <v>11165</v>
      </c>
      <c r="OAQ1" t="s">
        <v>11166</v>
      </c>
      <c r="OAR1" t="s">
        <v>11167</v>
      </c>
      <c r="OAS1" t="s">
        <v>11168</v>
      </c>
      <c r="OAT1" t="s">
        <v>11169</v>
      </c>
      <c r="OAU1" t="s">
        <v>11170</v>
      </c>
      <c r="OAV1" t="s">
        <v>11171</v>
      </c>
      <c r="OAW1" t="s">
        <v>11172</v>
      </c>
      <c r="OAX1" t="s">
        <v>11173</v>
      </c>
      <c r="OAY1" t="s">
        <v>11174</v>
      </c>
      <c r="OAZ1" t="s">
        <v>11175</v>
      </c>
      <c r="OBA1" t="s">
        <v>11176</v>
      </c>
      <c r="OBB1" t="s">
        <v>11177</v>
      </c>
      <c r="OBC1" t="s">
        <v>11178</v>
      </c>
      <c r="OBD1" t="s">
        <v>11179</v>
      </c>
      <c r="OBE1" t="s">
        <v>11180</v>
      </c>
      <c r="OBF1" t="s">
        <v>11181</v>
      </c>
      <c r="OBG1" t="s">
        <v>11182</v>
      </c>
      <c r="OBH1" t="s">
        <v>11183</v>
      </c>
      <c r="OBI1" t="s">
        <v>11184</v>
      </c>
      <c r="OBJ1" t="s">
        <v>11185</v>
      </c>
      <c r="OBK1" t="s">
        <v>11186</v>
      </c>
      <c r="OBL1" t="s">
        <v>11187</v>
      </c>
      <c r="OBM1" t="s">
        <v>11188</v>
      </c>
      <c r="OBN1" t="s">
        <v>11189</v>
      </c>
      <c r="OBO1" t="s">
        <v>11190</v>
      </c>
      <c r="OBP1" t="s">
        <v>11191</v>
      </c>
      <c r="OBQ1" t="s">
        <v>11192</v>
      </c>
      <c r="OBR1" t="s">
        <v>11193</v>
      </c>
      <c r="OBS1" t="s">
        <v>11194</v>
      </c>
      <c r="OBT1" t="s">
        <v>11195</v>
      </c>
      <c r="OBU1" t="s">
        <v>11196</v>
      </c>
      <c r="OBV1" t="s">
        <v>11197</v>
      </c>
      <c r="OBW1" t="s">
        <v>11198</v>
      </c>
      <c r="OBX1" t="s">
        <v>11199</v>
      </c>
      <c r="OBY1" t="s">
        <v>11200</v>
      </c>
      <c r="OBZ1" t="s">
        <v>11201</v>
      </c>
      <c r="OCA1" t="s">
        <v>11202</v>
      </c>
      <c r="OCB1" t="s">
        <v>11203</v>
      </c>
      <c r="OCC1" t="s">
        <v>11204</v>
      </c>
      <c r="OCD1" t="s">
        <v>11205</v>
      </c>
      <c r="OCE1" t="s">
        <v>11206</v>
      </c>
      <c r="OCF1" t="s">
        <v>11207</v>
      </c>
      <c r="OCG1" t="s">
        <v>11208</v>
      </c>
      <c r="OCH1" t="s">
        <v>11209</v>
      </c>
      <c r="OCI1" t="s">
        <v>11210</v>
      </c>
      <c r="OCJ1" t="s">
        <v>11211</v>
      </c>
      <c r="OCK1" t="s">
        <v>11212</v>
      </c>
      <c r="OCL1" t="s">
        <v>11213</v>
      </c>
      <c r="OCM1" t="s">
        <v>11214</v>
      </c>
      <c r="OCN1" t="s">
        <v>11215</v>
      </c>
      <c r="OCO1" t="s">
        <v>11216</v>
      </c>
      <c r="OCP1" t="s">
        <v>11217</v>
      </c>
      <c r="OCQ1" t="s">
        <v>11218</v>
      </c>
      <c r="OCR1" t="s">
        <v>11219</v>
      </c>
      <c r="OCS1" t="s">
        <v>11220</v>
      </c>
      <c r="OCT1" t="s">
        <v>11221</v>
      </c>
      <c r="OCU1" t="s">
        <v>11222</v>
      </c>
      <c r="OCV1" t="s">
        <v>11223</v>
      </c>
      <c r="OCW1" t="s">
        <v>11224</v>
      </c>
      <c r="OCX1" t="s">
        <v>11225</v>
      </c>
      <c r="OCY1" t="s">
        <v>11226</v>
      </c>
      <c r="OCZ1" t="s">
        <v>11227</v>
      </c>
      <c r="ODA1" t="s">
        <v>11228</v>
      </c>
      <c r="ODB1" t="s">
        <v>11229</v>
      </c>
      <c r="ODC1" t="s">
        <v>11230</v>
      </c>
      <c r="ODD1" t="s">
        <v>11231</v>
      </c>
      <c r="ODE1" t="s">
        <v>11232</v>
      </c>
      <c r="ODF1" t="s">
        <v>11233</v>
      </c>
      <c r="ODG1" t="s">
        <v>11234</v>
      </c>
      <c r="ODH1" t="s">
        <v>11235</v>
      </c>
      <c r="ODI1" t="s">
        <v>11236</v>
      </c>
      <c r="ODJ1" t="s">
        <v>11237</v>
      </c>
      <c r="ODK1" t="s">
        <v>11238</v>
      </c>
      <c r="ODL1" t="s">
        <v>11239</v>
      </c>
      <c r="ODM1" t="s">
        <v>11240</v>
      </c>
      <c r="ODN1" t="s">
        <v>11241</v>
      </c>
      <c r="ODO1" t="s">
        <v>11242</v>
      </c>
      <c r="ODP1" t="s">
        <v>11243</v>
      </c>
      <c r="ODQ1" t="s">
        <v>11244</v>
      </c>
      <c r="ODR1" t="s">
        <v>11245</v>
      </c>
      <c r="ODS1" t="s">
        <v>11246</v>
      </c>
      <c r="ODT1" t="s">
        <v>11247</v>
      </c>
      <c r="ODU1" t="s">
        <v>11248</v>
      </c>
      <c r="ODV1" t="s">
        <v>11249</v>
      </c>
      <c r="ODW1" t="s">
        <v>11250</v>
      </c>
      <c r="ODX1" t="s">
        <v>11251</v>
      </c>
      <c r="ODY1" t="s">
        <v>11252</v>
      </c>
      <c r="ODZ1" t="s">
        <v>11253</v>
      </c>
      <c r="OEA1" t="s">
        <v>11254</v>
      </c>
      <c r="OEB1" t="s">
        <v>11255</v>
      </c>
      <c r="OEC1" t="s">
        <v>11256</v>
      </c>
      <c r="OED1" t="s">
        <v>11257</v>
      </c>
      <c r="OEE1" t="s">
        <v>11258</v>
      </c>
      <c r="OEF1" t="s">
        <v>11259</v>
      </c>
      <c r="OEG1" t="s">
        <v>11260</v>
      </c>
      <c r="OEH1" t="s">
        <v>11261</v>
      </c>
      <c r="OEI1" t="s">
        <v>11262</v>
      </c>
      <c r="OEJ1" t="s">
        <v>11263</v>
      </c>
      <c r="OEK1" t="s">
        <v>11264</v>
      </c>
      <c r="OEL1" t="s">
        <v>11265</v>
      </c>
      <c r="OEM1" t="s">
        <v>11266</v>
      </c>
      <c r="OEN1" t="s">
        <v>11267</v>
      </c>
      <c r="OEO1" t="s">
        <v>11268</v>
      </c>
      <c r="OEP1" t="s">
        <v>11269</v>
      </c>
      <c r="OEQ1" t="s">
        <v>11270</v>
      </c>
      <c r="OER1" t="s">
        <v>11271</v>
      </c>
      <c r="OES1" t="s">
        <v>11272</v>
      </c>
      <c r="OET1" t="s">
        <v>11273</v>
      </c>
      <c r="OEU1" t="s">
        <v>11274</v>
      </c>
      <c r="OEV1" t="s">
        <v>11275</v>
      </c>
      <c r="OEW1" t="s">
        <v>11276</v>
      </c>
      <c r="OEX1" t="s">
        <v>11277</v>
      </c>
      <c r="OEY1" t="s">
        <v>11278</v>
      </c>
      <c r="OEZ1" t="s">
        <v>11279</v>
      </c>
      <c r="OFA1" t="s">
        <v>11280</v>
      </c>
      <c r="OFB1" t="s">
        <v>11281</v>
      </c>
      <c r="OFC1" t="s">
        <v>11282</v>
      </c>
      <c r="OFD1" t="s">
        <v>11283</v>
      </c>
      <c r="OFE1" t="s">
        <v>11284</v>
      </c>
      <c r="OFF1" t="s">
        <v>11285</v>
      </c>
      <c r="OFG1" t="s">
        <v>11286</v>
      </c>
      <c r="OFH1" t="s">
        <v>11287</v>
      </c>
      <c r="OFI1" t="s">
        <v>11288</v>
      </c>
      <c r="OFJ1" t="s">
        <v>11289</v>
      </c>
      <c r="OFK1" t="s">
        <v>11290</v>
      </c>
      <c r="OFL1" t="s">
        <v>11291</v>
      </c>
      <c r="OFM1" t="s">
        <v>11292</v>
      </c>
      <c r="OFN1" t="s">
        <v>11293</v>
      </c>
      <c r="OFO1" t="s">
        <v>11294</v>
      </c>
      <c r="OFP1" t="s">
        <v>11295</v>
      </c>
      <c r="OFQ1" t="s">
        <v>11296</v>
      </c>
      <c r="OFR1" t="s">
        <v>11297</v>
      </c>
      <c r="OFS1" t="s">
        <v>11298</v>
      </c>
      <c r="OFT1" t="s">
        <v>11299</v>
      </c>
      <c r="OFU1" t="s">
        <v>11300</v>
      </c>
      <c r="OFV1" t="s">
        <v>11301</v>
      </c>
      <c r="OFW1" t="s">
        <v>11302</v>
      </c>
      <c r="OFX1" t="s">
        <v>11303</v>
      </c>
      <c r="OFY1" t="s">
        <v>11304</v>
      </c>
      <c r="OFZ1" t="s">
        <v>11305</v>
      </c>
      <c r="OGA1" t="s">
        <v>11306</v>
      </c>
      <c r="OGB1" t="s">
        <v>11307</v>
      </c>
      <c r="OGC1" t="s">
        <v>11308</v>
      </c>
      <c r="OGD1" t="s">
        <v>11309</v>
      </c>
      <c r="OGE1" t="s">
        <v>11310</v>
      </c>
      <c r="OGF1" t="s">
        <v>11311</v>
      </c>
      <c r="OGG1" t="s">
        <v>11312</v>
      </c>
      <c r="OGH1" t="s">
        <v>11313</v>
      </c>
      <c r="OGI1" t="s">
        <v>11314</v>
      </c>
      <c r="OGJ1" t="s">
        <v>11315</v>
      </c>
      <c r="OGK1" t="s">
        <v>11316</v>
      </c>
      <c r="OGL1" t="s">
        <v>11317</v>
      </c>
      <c r="OGM1" t="s">
        <v>11318</v>
      </c>
      <c r="OGN1" t="s">
        <v>11319</v>
      </c>
      <c r="OGO1" t="s">
        <v>11320</v>
      </c>
      <c r="OGP1" t="s">
        <v>11321</v>
      </c>
      <c r="OGQ1" t="s">
        <v>11322</v>
      </c>
      <c r="OGR1" t="s">
        <v>11323</v>
      </c>
      <c r="OGS1" t="s">
        <v>11324</v>
      </c>
      <c r="OGT1" t="s">
        <v>11325</v>
      </c>
      <c r="OGU1" t="s">
        <v>11326</v>
      </c>
      <c r="OGV1" t="s">
        <v>11327</v>
      </c>
      <c r="OGW1" t="s">
        <v>11328</v>
      </c>
      <c r="OGX1" t="s">
        <v>11329</v>
      </c>
      <c r="OGY1" t="s">
        <v>11330</v>
      </c>
      <c r="OGZ1" t="s">
        <v>11331</v>
      </c>
      <c r="OHA1" t="s">
        <v>11332</v>
      </c>
      <c r="OHB1" t="s">
        <v>11333</v>
      </c>
      <c r="OHC1" t="s">
        <v>11334</v>
      </c>
      <c r="OHD1" t="s">
        <v>11335</v>
      </c>
      <c r="OHE1" t="s">
        <v>11336</v>
      </c>
      <c r="OHF1" t="s">
        <v>11337</v>
      </c>
      <c r="OHG1" t="s">
        <v>11338</v>
      </c>
      <c r="OHH1" t="s">
        <v>11339</v>
      </c>
      <c r="OHI1" t="s">
        <v>11340</v>
      </c>
      <c r="OHJ1" t="s">
        <v>11341</v>
      </c>
      <c r="OHK1" t="s">
        <v>11342</v>
      </c>
      <c r="OHL1" t="s">
        <v>11343</v>
      </c>
      <c r="OHM1" t="s">
        <v>11344</v>
      </c>
      <c r="OHN1" t="s">
        <v>11345</v>
      </c>
      <c r="OHO1" t="s">
        <v>11346</v>
      </c>
      <c r="OHP1" t="s">
        <v>11347</v>
      </c>
      <c r="OHQ1" t="s">
        <v>11348</v>
      </c>
      <c r="OHR1" t="s">
        <v>11349</v>
      </c>
      <c r="OHS1" t="s">
        <v>11350</v>
      </c>
      <c r="OHT1" t="s">
        <v>11351</v>
      </c>
      <c r="OHU1" t="s">
        <v>11352</v>
      </c>
      <c r="OHV1" t="s">
        <v>11353</v>
      </c>
      <c r="OHW1" t="s">
        <v>11354</v>
      </c>
      <c r="OHX1" t="s">
        <v>11355</v>
      </c>
      <c r="OHY1" t="s">
        <v>11356</v>
      </c>
      <c r="OHZ1" t="s">
        <v>11357</v>
      </c>
      <c r="OIA1" t="s">
        <v>11358</v>
      </c>
      <c r="OIB1" t="s">
        <v>11359</v>
      </c>
      <c r="OIC1" t="s">
        <v>11360</v>
      </c>
      <c r="OID1" t="s">
        <v>11361</v>
      </c>
      <c r="OIE1" t="s">
        <v>11362</v>
      </c>
      <c r="OIF1" t="s">
        <v>11363</v>
      </c>
      <c r="OIG1" t="s">
        <v>11364</v>
      </c>
      <c r="OIH1" t="s">
        <v>11365</v>
      </c>
      <c r="OII1" t="s">
        <v>11366</v>
      </c>
      <c r="OIJ1" t="s">
        <v>11367</v>
      </c>
      <c r="OIK1" t="s">
        <v>11368</v>
      </c>
      <c r="OIL1" t="s">
        <v>11369</v>
      </c>
      <c r="OIM1" t="s">
        <v>11370</v>
      </c>
      <c r="OIN1" t="s">
        <v>11371</v>
      </c>
      <c r="OIO1" t="s">
        <v>11372</v>
      </c>
      <c r="OIP1" t="s">
        <v>11373</v>
      </c>
      <c r="OIQ1" t="s">
        <v>11374</v>
      </c>
      <c r="OIR1" t="s">
        <v>11375</v>
      </c>
      <c r="OIS1" t="s">
        <v>11376</v>
      </c>
      <c r="OIT1" t="s">
        <v>11377</v>
      </c>
      <c r="OIU1" t="s">
        <v>11378</v>
      </c>
      <c r="OIV1" t="s">
        <v>11379</v>
      </c>
      <c r="OIW1" t="s">
        <v>11380</v>
      </c>
      <c r="OIX1" t="s">
        <v>11381</v>
      </c>
      <c r="OIY1" t="s">
        <v>11382</v>
      </c>
      <c r="OIZ1" t="s">
        <v>11383</v>
      </c>
      <c r="OJA1" t="s">
        <v>11384</v>
      </c>
      <c r="OJB1" t="s">
        <v>11385</v>
      </c>
      <c r="OJC1" t="s">
        <v>11386</v>
      </c>
      <c r="OJD1" t="s">
        <v>11387</v>
      </c>
      <c r="OJE1" t="s">
        <v>11388</v>
      </c>
      <c r="OJF1" t="s">
        <v>11389</v>
      </c>
      <c r="OJG1" t="s">
        <v>11390</v>
      </c>
      <c r="OJH1" t="s">
        <v>11391</v>
      </c>
      <c r="OJI1" t="s">
        <v>11392</v>
      </c>
      <c r="OJJ1" t="s">
        <v>11393</v>
      </c>
      <c r="OJK1" t="s">
        <v>11394</v>
      </c>
      <c r="OJL1" t="s">
        <v>11395</v>
      </c>
      <c r="OJM1" t="s">
        <v>11396</v>
      </c>
      <c r="OJN1" t="s">
        <v>11397</v>
      </c>
      <c r="OJO1" t="s">
        <v>11398</v>
      </c>
      <c r="OJP1" t="s">
        <v>11399</v>
      </c>
      <c r="OJQ1" t="s">
        <v>11400</v>
      </c>
      <c r="OJR1" t="s">
        <v>11401</v>
      </c>
      <c r="OJS1" t="s">
        <v>11402</v>
      </c>
      <c r="OJT1" t="s">
        <v>11403</v>
      </c>
      <c r="OJU1" t="s">
        <v>11404</v>
      </c>
      <c r="OJV1" t="s">
        <v>11405</v>
      </c>
      <c r="OJW1" t="s">
        <v>11406</v>
      </c>
      <c r="OJX1" t="s">
        <v>11407</v>
      </c>
      <c r="OJY1" t="s">
        <v>11408</v>
      </c>
      <c r="OJZ1" t="s">
        <v>11409</v>
      </c>
      <c r="OKA1" t="s">
        <v>11410</v>
      </c>
      <c r="OKB1" t="s">
        <v>11411</v>
      </c>
      <c r="OKC1" t="s">
        <v>11412</v>
      </c>
      <c r="OKD1" t="s">
        <v>11413</v>
      </c>
      <c r="OKE1" t="s">
        <v>11414</v>
      </c>
      <c r="OKF1" t="s">
        <v>11415</v>
      </c>
      <c r="OKG1" t="s">
        <v>11416</v>
      </c>
      <c r="OKH1" t="s">
        <v>11417</v>
      </c>
      <c r="OKI1" t="s">
        <v>11418</v>
      </c>
      <c r="OKJ1" t="s">
        <v>11419</v>
      </c>
      <c r="OKK1" t="s">
        <v>11420</v>
      </c>
      <c r="OKL1" t="s">
        <v>11421</v>
      </c>
      <c r="OKM1" t="s">
        <v>11422</v>
      </c>
      <c r="OKN1" t="s">
        <v>11423</v>
      </c>
      <c r="OKO1" t="s">
        <v>11424</v>
      </c>
      <c r="OKP1" t="s">
        <v>11425</v>
      </c>
      <c r="OKQ1" t="s">
        <v>11426</v>
      </c>
      <c r="OKR1" t="s">
        <v>11427</v>
      </c>
      <c r="OKS1" t="s">
        <v>11428</v>
      </c>
      <c r="OKT1" t="s">
        <v>11429</v>
      </c>
      <c r="OKU1" t="s">
        <v>11430</v>
      </c>
      <c r="OKV1" t="s">
        <v>11431</v>
      </c>
      <c r="OKW1" t="s">
        <v>11432</v>
      </c>
      <c r="OKX1" t="s">
        <v>11433</v>
      </c>
      <c r="OKY1" t="s">
        <v>11434</v>
      </c>
      <c r="OKZ1" t="s">
        <v>11435</v>
      </c>
      <c r="OLA1" t="s">
        <v>11436</v>
      </c>
      <c r="OLB1" t="s">
        <v>11437</v>
      </c>
      <c r="OLC1" t="s">
        <v>11438</v>
      </c>
      <c r="OLD1" t="s">
        <v>11439</v>
      </c>
      <c r="OLE1" t="s">
        <v>11440</v>
      </c>
      <c r="OLF1" t="s">
        <v>11441</v>
      </c>
      <c r="OLG1" t="s">
        <v>11442</v>
      </c>
      <c r="OLH1" t="s">
        <v>11443</v>
      </c>
      <c r="OLI1" t="s">
        <v>11444</v>
      </c>
      <c r="OLJ1" t="s">
        <v>11445</v>
      </c>
      <c r="OLK1" t="s">
        <v>11446</v>
      </c>
      <c r="OLL1" t="s">
        <v>11447</v>
      </c>
      <c r="OLM1" t="s">
        <v>11448</v>
      </c>
      <c r="OLN1" t="s">
        <v>11449</v>
      </c>
      <c r="OLO1" t="s">
        <v>11450</v>
      </c>
      <c r="OLP1" t="s">
        <v>11451</v>
      </c>
      <c r="OLQ1" t="s">
        <v>11452</v>
      </c>
      <c r="OLR1" t="s">
        <v>11453</v>
      </c>
      <c r="OLS1" t="s">
        <v>11454</v>
      </c>
      <c r="OLT1" t="s">
        <v>11455</v>
      </c>
      <c r="OLU1" t="s">
        <v>11456</v>
      </c>
      <c r="OLV1" t="s">
        <v>11457</v>
      </c>
      <c r="OLW1" t="s">
        <v>11458</v>
      </c>
      <c r="OLX1" t="s">
        <v>11459</v>
      </c>
      <c r="OLY1" t="s">
        <v>11460</v>
      </c>
      <c r="OLZ1" t="s">
        <v>11461</v>
      </c>
      <c r="OMA1" t="s">
        <v>11462</v>
      </c>
      <c r="OMB1" t="s">
        <v>11463</v>
      </c>
      <c r="OMC1" t="s">
        <v>11464</v>
      </c>
      <c r="OMD1" t="s">
        <v>11465</v>
      </c>
      <c r="OME1" t="s">
        <v>11466</v>
      </c>
      <c r="OMF1" t="s">
        <v>11467</v>
      </c>
      <c r="OMG1" t="s">
        <v>11468</v>
      </c>
      <c r="OMH1" t="s">
        <v>11469</v>
      </c>
      <c r="OMI1" t="s">
        <v>11470</v>
      </c>
      <c r="OMJ1" t="s">
        <v>11471</v>
      </c>
      <c r="OMK1" t="s">
        <v>11472</v>
      </c>
      <c r="OML1" t="s">
        <v>11473</v>
      </c>
      <c r="OMM1" t="s">
        <v>11474</v>
      </c>
      <c r="OMN1" t="s">
        <v>11475</v>
      </c>
      <c r="OMO1" t="s">
        <v>11476</v>
      </c>
      <c r="OMP1" t="s">
        <v>11477</v>
      </c>
      <c r="OMQ1" t="s">
        <v>11478</v>
      </c>
      <c r="OMR1" t="s">
        <v>11479</v>
      </c>
      <c r="OMS1" t="s">
        <v>11480</v>
      </c>
      <c r="OMT1" t="s">
        <v>11481</v>
      </c>
      <c r="OMU1" t="s">
        <v>11482</v>
      </c>
      <c r="OMV1" t="s">
        <v>11483</v>
      </c>
      <c r="OMW1" t="s">
        <v>11484</v>
      </c>
      <c r="OMX1" t="s">
        <v>11485</v>
      </c>
      <c r="OMY1" t="s">
        <v>11486</v>
      </c>
      <c r="OMZ1" t="s">
        <v>11487</v>
      </c>
      <c r="ONA1" t="s">
        <v>11488</v>
      </c>
      <c r="ONB1" t="s">
        <v>11489</v>
      </c>
      <c r="ONC1" t="s">
        <v>11490</v>
      </c>
      <c r="OND1" t="s">
        <v>11491</v>
      </c>
      <c r="ONE1" t="s">
        <v>11492</v>
      </c>
      <c r="ONF1" t="s">
        <v>11493</v>
      </c>
      <c r="ONG1" t="s">
        <v>11494</v>
      </c>
      <c r="ONH1" t="s">
        <v>11495</v>
      </c>
      <c r="ONI1" t="s">
        <v>11496</v>
      </c>
      <c r="ONJ1" t="s">
        <v>11497</v>
      </c>
      <c r="ONK1" t="s">
        <v>11498</v>
      </c>
      <c r="ONL1" t="s">
        <v>11499</v>
      </c>
      <c r="ONM1" t="s">
        <v>11500</v>
      </c>
      <c r="ONN1" t="s">
        <v>11501</v>
      </c>
      <c r="ONO1" t="s">
        <v>11502</v>
      </c>
      <c r="ONP1" t="s">
        <v>11503</v>
      </c>
      <c r="ONQ1" t="s">
        <v>11504</v>
      </c>
      <c r="ONR1" t="s">
        <v>11505</v>
      </c>
      <c r="ONS1" t="s">
        <v>11506</v>
      </c>
      <c r="ONT1" t="s">
        <v>11507</v>
      </c>
      <c r="ONU1" t="s">
        <v>11508</v>
      </c>
      <c r="ONV1" t="s">
        <v>11509</v>
      </c>
      <c r="ONW1" t="s">
        <v>11510</v>
      </c>
      <c r="ONX1" t="s">
        <v>11511</v>
      </c>
      <c r="ONY1" t="s">
        <v>11512</v>
      </c>
      <c r="ONZ1" t="s">
        <v>11513</v>
      </c>
      <c r="OOA1" t="s">
        <v>11514</v>
      </c>
      <c r="OOB1" t="s">
        <v>11515</v>
      </c>
      <c r="OOC1" t="s">
        <v>11516</v>
      </c>
      <c r="OOD1" t="s">
        <v>11517</v>
      </c>
      <c r="OOE1" t="s">
        <v>11518</v>
      </c>
      <c r="OOF1" t="s">
        <v>11519</v>
      </c>
      <c r="OOG1" t="s">
        <v>11520</v>
      </c>
      <c r="OOH1" t="s">
        <v>11521</v>
      </c>
      <c r="OOI1" t="s">
        <v>11522</v>
      </c>
      <c r="OOJ1" t="s">
        <v>11523</v>
      </c>
      <c r="OOK1" t="s">
        <v>11524</v>
      </c>
      <c r="OOL1" t="s">
        <v>11525</v>
      </c>
      <c r="OOM1" t="s">
        <v>11526</v>
      </c>
      <c r="OON1" t="s">
        <v>11527</v>
      </c>
      <c r="OOO1" t="s">
        <v>11528</v>
      </c>
      <c r="OOP1" t="s">
        <v>11529</v>
      </c>
      <c r="OOQ1" t="s">
        <v>11530</v>
      </c>
      <c r="OOR1" t="s">
        <v>11531</v>
      </c>
      <c r="OOS1" t="s">
        <v>11532</v>
      </c>
      <c r="OOT1" t="s">
        <v>11533</v>
      </c>
      <c r="OOU1" t="s">
        <v>11534</v>
      </c>
      <c r="OOV1" t="s">
        <v>11535</v>
      </c>
      <c r="OOW1" t="s">
        <v>11536</v>
      </c>
      <c r="OOX1" t="s">
        <v>11537</v>
      </c>
      <c r="OOY1" t="s">
        <v>11538</v>
      </c>
      <c r="OOZ1" t="s">
        <v>11539</v>
      </c>
      <c r="OPA1" t="s">
        <v>11540</v>
      </c>
      <c r="OPB1" t="s">
        <v>11541</v>
      </c>
      <c r="OPC1" t="s">
        <v>11542</v>
      </c>
      <c r="OPD1" t="s">
        <v>11543</v>
      </c>
      <c r="OPE1" t="s">
        <v>11544</v>
      </c>
      <c r="OPF1" t="s">
        <v>11545</v>
      </c>
      <c r="OPG1" t="s">
        <v>11546</v>
      </c>
      <c r="OPH1" t="s">
        <v>11547</v>
      </c>
      <c r="OPI1" t="s">
        <v>11548</v>
      </c>
      <c r="OPJ1" t="s">
        <v>11549</v>
      </c>
      <c r="OPK1" t="s">
        <v>11550</v>
      </c>
      <c r="OPL1" t="s">
        <v>11551</v>
      </c>
      <c r="OPM1" t="s">
        <v>11552</v>
      </c>
      <c r="OPN1" t="s">
        <v>11553</v>
      </c>
      <c r="OPO1" t="s">
        <v>11554</v>
      </c>
      <c r="OPP1" t="s">
        <v>11555</v>
      </c>
      <c r="OPQ1" t="s">
        <v>11556</v>
      </c>
      <c r="OPR1" t="s">
        <v>11557</v>
      </c>
      <c r="OPS1" t="s">
        <v>11558</v>
      </c>
      <c r="OPT1" t="s">
        <v>11559</v>
      </c>
      <c r="OPU1" t="s">
        <v>11560</v>
      </c>
      <c r="OPV1" t="s">
        <v>11561</v>
      </c>
      <c r="OPW1" t="s">
        <v>11562</v>
      </c>
      <c r="OPX1" t="s">
        <v>11563</v>
      </c>
      <c r="OPY1" t="s">
        <v>11564</v>
      </c>
      <c r="OPZ1" t="s">
        <v>11565</v>
      </c>
      <c r="OQA1" t="s">
        <v>11566</v>
      </c>
      <c r="OQB1" t="s">
        <v>11567</v>
      </c>
      <c r="OQC1" t="s">
        <v>11568</v>
      </c>
      <c r="OQD1" t="s">
        <v>11569</v>
      </c>
      <c r="OQE1" t="s">
        <v>11570</v>
      </c>
      <c r="OQF1" t="s">
        <v>11571</v>
      </c>
      <c r="OQG1" t="s">
        <v>11572</v>
      </c>
      <c r="OQH1" t="s">
        <v>11573</v>
      </c>
      <c r="OQI1" t="s">
        <v>11574</v>
      </c>
      <c r="OQJ1" t="s">
        <v>11575</v>
      </c>
      <c r="OQK1" t="s">
        <v>11576</v>
      </c>
      <c r="OQL1" t="s">
        <v>11577</v>
      </c>
      <c r="OQM1" t="s">
        <v>11578</v>
      </c>
      <c r="OQN1" t="s">
        <v>11579</v>
      </c>
      <c r="OQO1" t="s">
        <v>11580</v>
      </c>
      <c r="OQP1" t="s">
        <v>11581</v>
      </c>
      <c r="OQQ1" t="s">
        <v>11582</v>
      </c>
      <c r="OQR1" t="s">
        <v>11583</v>
      </c>
      <c r="OQS1" t="s">
        <v>11584</v>
      </c>
      <c r="OQT1" t="s">
        <v>11585</v>
      </c>
      <c r="OQU1" t="s">
        <v>11586</v>
      </c>
      <c r="OQV1" t="s">
        <v>11587</v>
      </c>
      <c r="OQW1" t="s">
        <v>11588</v>
      </c>
      <c r="OQX1" t="s">
        <v>11589</v>
      </c>
      <c r="OQY1" t="s">
        <v>11590</v>
      </c>
      <c r="OQZ1" t="s">
        <v>11591</v>
      </c>
      <c r="ORA1" t="s">
        <v>11592</v>
      </c>
      <c r="ORB1" t="s">
        <v>11593</v>
      </c>
      <c r="ORC1" t="s">
        <v>11594</v>
      </c>
      <c r="ORD1" t="s">
        <v>11595</v>
      </c>
      <c r="ORE1" t="s">
        <v>11596</v>
      </c>
      <c r="ORF1" t="s">
        <v>11597</v>
      </c>
      <c r="ORG1" t="s">
        <v>11598</v>
      </c>
      <c r="ORH1" t="s">
        <v>11599</v>
      </c>
      <c r="ORI1" t="s">
        <v>11600</v>
      </c>
      <c r="ORJ1" t="s">
        <v>11601</v>
      </c>
      <c r="ORK1" t="s">
        <v>11602</v>
      </c>
      <c r="ORL1" t="s">
        <v>11603</v>
      </c>
      <c r="ORM1" t="s">
        <v>11604</v>
      </c>
      <c r="ORN1" t="s">
        <v>11605</v>
      </c>
      <c r="ORO1" t="s">
        <v>11606</v>
      </c>
      <c r="ORP1" t="s">
        <v>11607</v>
      </c>
      <c r="ORQ1" t="s">
        <v>11608</v>
      </c>
      <c r="ORR1" t="s">
        <v>11609</v>
      </c>
      <c r="ORS1" t="s">
        <v>11610</v>
      </c>
      <c r="ORT1" t="s">
        <v>11611</v>
      </c>
      <c r="ORU1" t="s">
        <v>11612</v>
      </c>
      <c r="ORV1" t="s">
        <v>11613</v>
      </c>
      <c r="ORW1" t="s">
        <v>11614</v>
      </c>
      <c r="ORX1" t="s">
        <v>11615</v>
      </c>
      <c r="ORY1" t="s">
        <v>11616</v>
      </c>
      <c r="ORZ1" t="s">
        <v>11617</v>
      </c>
      <c r="OSA1" t="s">
        <v>11618</v>
      </c>
      <c r="OSB1" t="s">
        <v>11619</v>
      </c>
      <c r="OSC1" t="s">
        <v>11620</v>
      </c>
      <c r="OSD1" t="s">
        <v>11621</v>
      </c>
      <c r="OSE1" t="s">
        <v>11622</v>
      </c>
      <c r="OSF1" t="s">
        <v>11623</v>
      </c>
      <c r="OSG1" t="s">
        <v>11624</v>
      </c>
      <c r="OSH1" t="s">
        <v>11625</v>
      </c>
      <c r="OSI1" t="s">
        <v>11626</v>
      </c>
      <c r="OSJ1" t="s">
        <v>11627</v>
      </c>
      <c r="OSK1" t="s">
        <v>11628</v>
      </c>
      <c r="OSL1" t="s">
        <v>11629</v>
      </c>
      <c r="OSM1" t="s">
        <v>11630</v>
      </c>
      <c r="OSN1" t="s">
        <v>11631</v>
      </c>
      <c r="OSO1" t="s">
        <v>11632</v>
      </c>
      <c r="OSP1" t="s">
        <v>11633</v>
      </c>
      <c r="OSQ1" t="s">
        <v>11634</v>
      </c>
      <c r="OSR1" t="s">
        <v>11635</v>
      </c>
      <c r="OSS1" t="s">
        <v>11636</v>
      </c>
      <c r="OST1" t="s">
        <v>11637</v>
      </c>
      <c r="OSU1" t="s">
        <v>11638</v>
      </c>
      <c r="OSV1" t="s">
        <v>11639</v>
      </c>
      <c r="OSW1" t="s">
        <v>11640</v>
      </c>
      <c r="OSX1" t="s">
        <v>11641</v>
      </c>
      <c r="OSY1" t="s">
        <v>11642</v>
      </c>
      <c r="OSZ1" t="s">
        <v>11643</v>
      </c>
      <c r="OTA1" t="s">
        <v>11644</v>
      </c>
      <c r="OTB1" t="s">
        <v>11645</v>
      </c>
      <c r="OTC1" t="s">
        <v>11646</v>
      </c>
      <c r="OTD1" t="s">
        <v>11647</v>
      </c>
      <c r="OTE1" t="s">
        <v>11648</v>
      </c>
      <c r="OTF1" t="s">
        <v>11649</v>
      </c>
      <c r="OTG1" t="s">
        <v>11650</v>
      </c>
      <c r="OTH1" t="s">
        <v>11651</v>
      </c>
      <c r="OTI1" t="s">
        <v>11652</v>
      </c>
      <c r="OTJ1" t="s">
        <v>11653</v>
      </c>
      <c r="OTK1" t="s">
        <v>11654</v>
      </c>
      <c r="OTL1" t="s">
        <v>11655</v>
      </c>
      <c r="OTM1" t="s">
        <v>11656</v>
      </c>
      <c r="OTN1" t="s">
        <v>11657</v>
      </c>
      <c r="OTO1" t="s">
        <v>11658</v>
      </c>
      <c r="OTP1" t="s">
        <v>11659</v>
      </c>
      <c r="OTQ1" t="s">
        <v>11660</v>
      </c>
      <c r="OTR1" t="s">
        <v>11661</v>
      </c>
      <c r="OTS1" t="s">
        <v>11662</v>
      </c>
      <c r="OTT1" t="s">
        <v>11663</v>
      </c>
      <c r="OTU1" t="s">
        <v>11664</v>
      </c>
      <c r="OTV1" t="s">
        <v>11665</v>
      </c>
      <c r="OTW1" t="s">
        <v>11666</v>
      </c>
      <c r="OTX1" t="s">
        <v>11667</v>
      </c>
      <c r="OTY1" t="s">
        <v>11668</v>
      </c>
      <c r="OTZ1" t="s">
        <v>11669</v>
      </c>
      <c r="OUA1" t="s">
        <v>11670</v>
      </c>
      <c r="OUB1" t="s">
        <v>11671</v>
      </c>
      <c r="OUC1" t="s">
        <v>11672</v>
      </c>
      <c r="OUD1" t="s">
        <v>11673</v>
      </c>
      <c r="OUE1" t="s">
        <v>11674</v>
      </c>
      <c r="OUF1" t="s">
        <v>11675</v>
      </c>
      <c r="OUG1" t="s">
        <v>11676</v>
      </c>
      <c r="OUH1" t="s">
        <v>11677</v>
      </c>
      <c r="OUI1" t="s">
        <v>11678</v>
      </c>
      <c r="OUJ1" t="s">
        <v>11679</v>
      </c>
      <c r="OUK1" t="s">
        <v>11680</v>
      </c>
      <c r="OUL1" t="s">
        <v>11681</v>
      </c>
      <c r="OUM1" t="s">
        <v>11682</v>
      </c>
      <c r="OUN1" t="s">
        <v>11683</v>
      </c>
      <c r="OUO1" t="s">
        <v>11684</v>
      </c>
      <c r="OUP1" t="s">
        <v>11685</v>
      </c>
      <c r="OUQ1" t="s">
        <v>11686</v>
      </c>
      <c r="OUR1" t="s">
        <v>11687</v>
      </c>
      <c r="OUS1" t="s">
        <v>11688</v>
      </c>
      <c r="OUT1" t="s">
        <v>11689</v>
      </c>
      <c r="OUU1" t="s">
        <v>11690</v>
      </c>
      <c r="OUV1" t="s">
        <v>11691</v>
      </c>
      <c r="OUW1" t="s">
        <v>11692</v>
      </c>
      <c r="OUX1" t="s">
        <v>11693</v>
      </c>
      <c r="OUY1" t="s">
        <v>11694</v>
      </c>
      <c r="OUZ1" t="s">
        <v>11695</v>
      </c>
      <c r="OVA1" t="s">
        <v>11696</v>
      </c>
      <c r="OVB1" t="s">
        <v>11697</v>
      </c>
      <c r="OVC1" t="s">
        <v>11698</v>
      </c>
      <c r="OVD1" t="s">
        <v>11699</v>
      </c>
      <c r="OVE1" t="s">
        <v>11700</v>
      </c>
      <c r="OVF1" t="s">
        <v>11701</v>
      </c>
      <c r="OVG1" t="s">
        <v>11702</v>
      </c>
      <c r="OVH1" t="s">
        <v>11703</v>
      </c>
      <c r="OVI1" t="s">
        <v>11704</v>
      </c>
      <c r="OVJ1" t="s">
        <v>11705</v>
      </c>
      <c r="OVK1" t="s">
        <v>11706</v>
      </c>
      <c r="OVL1" t="s">
        <v>11707</v>
      </c>
      <c r="OVM1" t="s">
        <v>11708</v>
      </c>
      <c r="OVN1" t="s">
        <v>11709</v>
      </c>
      <c r="OVO1" t="s">
        <v>11710</v>
      </c>
      <c r="OVP1" t="s">
        <v>11711</v>
      </c>
      <c r="OVQ1" t="s">
        <v>11712</v>
      </c>
      <c r="OVR1" t="s">
        <v>11713</v>
      </c>
      <c r="OVS1" t="s">
        <v>11714</v>
      </c>
      <c r="OVT1" t="s">
        <v>11715</v>
      </c>
      <c r="OVU1" t="s">
        <v>11716</v>
      </c>
      <c r="OVV1" t="s">
        <v>11717</v>
      </c>
      <c r="OVW1" t="s">
        <v>11718</v>
      </c>
      <c r="OVX1" t="s">
        <v>11719</v>
      </c>
      <c r="OVY1" t="s">
        <v>11720</v>
      </c>
      <c r="OVZ1" t="s">
        <v>11721</v>
      </c>
      <c r="OWA1" t="s">
        <v>11722</v>
      </c>
      <c r="OWB1" t="s">
        <v>11723</v>
      </c>
      <c r="OWC1" t="s">
        <v>11724</v>
      </c>
      <c r="OWD1" t="s">
        <v>11725</v>
      </c>
      <c r="OWE1" t="s">
        <v>11726</v>
      </c>
      <c r="OWF1" t="s">
        <v>11727</v>
      </c>
      <c r="OWG1" t="s">
        <v>11728</v>
      </c>
      <c r="OWH1" t="s">
        <v>11729</v>
      </c>
      <c r="OWI1" t="s">
        <v>11730</v>
      </c>
      <c r="OWJ1" t="s">
        <v>11731</v>
      </c>
      <c r="OWK1" t="s">
        <v>11732</v>
      </c>
      <c r="OWL1" t="s">
        <v>11733</v>
      </c>
      <c r="OWM1" t="s">
        <v>11734</v>
      </c>
      <c r="OWN1" t="s">
        <v>11735</v>
      </c>
      <c r="OWO1" t="s">
        <v>11736</v>
      </c>
      <c r="OWP1" t="s">
        <v>11737</v>
      </c>
      <c r="OWQ1" t="s">
        <v>11738</v>
      </c>
      <c r="OWR1" t="s">
        <v>11739</v>
      </c>
      <c r="OWS1" t="s">
        <v>11740</v>
      </c>
      <c r="OWT1" t="s">
        <v>11741</v>
      </c>
      <c r="OWU1" t="s">
        <v>11742</v>
      </c>
      <c r="OWV1" t="s">
        <v>11743</v>
      </c>
      <c r="OWW1" t="s">
        <v>11744</v>
      </c>
      <c r="OWX1" t="s">
        <v>11745</v>
      </c>
      <c r="OWY1" t="s">
        <v>11746</v>
      </c>
      <c r="OWZ1" t="s">
        <v>11747</v>
      </c>
      <c r="OXA1" t="s">
        <v>11748</v>
      </c>
      <c r="OXB1" t="s">
        <v>11749</v>
      </c>
      <c r="OXC1" t="s">
        <v>11750</v>
      </c>
      <c r="OXD1" t="s">
        <v>11751</v>
      </c>
      <c r="OXE1" t="s">
        <v>11752</v>
      </c>
      <c r="OXF1" t="s">
        <v>11753</v>
      </c>
      <c r="OXG1" t="s">
        <v>11754</v>
      </c>
      <c r="OXH1" t="s">
        <v>11755</v>
      </c>
      <c r="OXI1" t="s">
        <v>11756</v>
      </c>
      <c r="OXJ1" t="s">
        <v>11757</v>
      </c>
      <c r="OXK1" t="s">
        <v>11758</v>
      </c>
      <c r="OXL1" t="s">
        <v>11759</v>
      </c>
      <c r="OXM1" t="s">
        <v>11760</v>
      </c>
      <c r="OXN1" t="s">
        <v>11761</v>
      </c>
      <c r="OXO1" t="s">
        <v>11762</v>
      </c>
      <c r="OXP1" t="s">
        <v>11763</v>
      </c>
      <c r="OXQ1" t="s">
        <v>11764</v>
      </c>
      <c r="OXR1" t="s">
        <v>11765</v>
      </c>
      <c r="OXS1" t="s">
        <v>11766</v>
      </c>
      <c r="OXT1" t="s">
        <v>11767</v>
      </c>
      <c r="OXU1" t="s">
        <v>11768</v>
      </c>
      <c r="OXV1" t="s">
        <v>11769</v>
      </c>
      <c r="OXW1" t="s">
        <v>11770</v>
      </c>
      <c r="OXX1" t="s">
        <v>11771</v>
      </c>
      <c r="OXY1" t="s">
        <v>11772</v>
      </c>
      <c r="OXZ1" t="s">
        <v>11773</v>
      </c>
      <c r="OYA1" t="s">
        <v>11774</v>
      </c>
      <c r="OYB1" t="s">
        <v>11775</v>
      </c>
      <c r="OYC1" t="s">
        <v>11776</v>
      </c>
      <c r="OYD1" t="s">
        <v>11777</v>
      </c>
      <c r="OYE1" t="s">
        <v>11778</v>
      </c>
      <c r="OYF1" t="s">
        <v>11779</v>
      </c>
      <c r="OYG1" t="s">
        <v>11780</v>
      </c>
      <c r="OYH1" t="s">
        <v>11781</v>
      </c>
      <c r="OYI1" t="s">
        <v>11782</v>
      </c>
      <c r="OYJ1" t="s">
        <v>11783</v>
      </c>
      <c r="OYK1" t="s">
        <v>11784</v>
      </c>
      <c r="OYL1" t="s">
        <v>11785</v>
      </c>
      <c r="OYM1" t="s">
        <v>11786</v>
      </c>
      <c r="OYN1" t="s">
        <v>11787</v>
      </c>
      <c r="OYO1" t="s">
        <v>11788</v>
      </c>
      <c r="OYP1" t="s">
        <v>11789</v>
      </c>
      <c r="OYQ1" t="s">
        <v>11790</v>
      </c>
      <c r="OYR1" t="s">
        <v>11791</v>
      </c>
      <c r="OYS1" t="s">
        <v>11792</v>
      </c>
      <c r="OYT1" t="s">
        <v>11793</v>
      </c>
      <c r="OYU1" t="s">
        <v>11794</v>
      </c>
      <c r="OYV1" t="s">
        <v>11795</v>
      </c>
      <c r="OYW1" t="s">
        <v>11796</v>
      </c>
      <c r="OYX1" t="s">
        <v>11797</v>
      </c>
      <c r="OYY1" t="s">
        <v>11798</v>
      </c>
      <c r="OYZ1" t="s">
        <v>11799</v>
      </c>
      <c r="OZA1" t="s">
        <v>11800</v>
      </c>
      <c r="OZB1" t="s">
        <v>11801</v>
      </c>
      <c r="OZC1" t="s">
        <v>11802</v>
      </c>
      <c r="OZD1" t="s">
        <v>11803</v>
      </c>
      <c r="OZE1" t="s">
        <v>11804</v>
      </c>
      <c r="OZF1" t="s">
        <v>11805</v>
      </c>
      <c r="OZG1" t="s">
        <v>11806</v>
      </c>
      <c r="OZH1" t="s">
        <v>11807</v>
      </c>
      <c r="OZI1" t="s">
        <v>11808</v>
      </c>
      <c r="OZJ1" t="s">
        <v>11809</v>
      </c>
      <c r="OZK1" t="s">
        <v>11810</v>
      </c>
      <c r="OZL1" t="s">
        <v>11811</v>
      </c>
      <c r="OZM1" t="s">
        <v>11812</v>
      </c>
      <c r="OZN1" t="s">
        <v>11813</v>
      </c>
      <c r="OZO1" t="s">
        <v>11814</v>
      </c>
      <c r="OZP1" t="s">
        <v>11815</v>
      </c>
      <c r="OZQ1" t="s">
        <v>11816</v>
      </c>
      <c r="OZR1" t="s">
        <v>11817</v>
      </c>
      <c r="OZS1" t="s">
        <v>11818</v>
      </c>
      <c r="OZT1" t="s">
        <v>11819</v>
      </c>
      <c r="OZU1" t="s">
        <v>11820</v>
      </c>
      <c r="OZV1" t="s">
        <v>11821</v>
      </c>
      <c r="OZW1" t="s">
        <v>11822</v>
      </c>
      <c r="OZX1" t="s">
        <v>11823</v>
      </c>
      <c r="OZY1" t="s">
        <v>11824</v>
      </c>
      <c r="OZZ1" t="s">
        <v>11825</v>
      </c>
      <c r="PAA1" t="s">
        <v>11826</v>
      </c>
      <c r="PAB1" t="s">
        <v>11827</v>
      </c>
      <c r="PAC1" t="s">
        <v>11828</v>
      </c>
      <c r="PAD1" t="s">
        <v>11829</v>
      </c>
      <c r="PAE1" t="s">
        <v>11830</v>
      </c>
      <c r="PAF1" t="s">
        <v>11831</v>
      </c>
      <c r="PAG1" t="s">
        <v>11832</v>
      </c>
      <c r="PAH1" t="s">
        <v>11833</v>
      </c>
      <c r="PAI1" t="s">
        <v>11834</v>
      </c>
      <c r="PAJ1" t="s">
        <v>11835</v>
      </c>
      <c r="PAK1" t="s">
        <v>11836</v>
      </c>
      <c r="PAL1" t="s">
        <v>11837</v>
      </c>
      <c r="PAM1" t="s">
        <v>11838</v>
      </c>
      <c r="PAN1" t="s">
        <v>11839</v>
      </c>
      <c r="PAO1" t="s">
        <v>11840</v>
      </c>
      <c r="PAP1" t="s">
        <v>11841</v>
      </c>
      <c r="PAQ1" t="s">
        <v>11842</v>
      </c>
      <c r="PAR1" t="s">
        <v>11843</v>
      </c>
      <c r="PAS1" t="s">
        <v>11844</v>
      </c>
      <c r="PAT1" t="s">
        <v>11845</v>
      </c>
      <c r="PAU1" t="s">
        <v>11846</v>
      </c>
      <c r="PAV1" t="s">
        <v>11847</v>
      </c>
      <c r="PAW1" t="s">
        <v>11848</v>
      </c>
      <c r="PAX1" t="s">
        <v>11849</v>
      </c>
      <c r="PAY1" t="s">
        <v>11850</v>
      </c>
      <c r="PAZ1" t="s">
        <v>11851</v>
      </c>
      <c r="PBA1" t="s">
        <v>11852</v>
      </c>
      <c r="PBB1" t="s">
        <v>11853</v>
      </c>
      <c r="PBC1" t="s">
        <v>11854</v>
      </c>
      <c r="PBD1" t="s">
        <v>11855</v>
      </c>
      <c r="PBE1" t="s">
        <v>11856</v>
      </c>
      <c r="PBF1" t="s">
        <v>11857</v>
      </c>
      <c r="PBG1" t="s">
        <v>11858</v>
      </c>
      <c r="PBH1" t="s">
        <v>11859</v>
      </c>
      <c r="PBI1" t="s">
        <v>11860</v>
      </c>
      <c r="PBJ1" t="s">
        <v>11861</v>
      </c>
      <c r="PBK1" t="s">
        <v>11862</v>
      </c>
      <c r="PBL1" t="s">
        <v>11863</v>
      </c>
      <c r="PBM1" t="s">
        <v>11864</v>
      </c>
      <c r="PBN1" t="s">
        <v>11865</v>
      </c>
      <c r="PBO1" t="s">
        <v>11866</v>
      </c>
      <c r="PBP1" t="s">
        <v>11867</v>
      </c>
      <c r="PBQ1" t="s">
        <v>11868</v>
      </c>
      <c r="PBR1" t="s">
        <v>11869</v>
      </c>
      <c r="PBS1" t="s">
        <v>11870</v>
      </c>
      <c r="PBT1" t="s">
        <v>11871</v>
      </c>
      <c r="PBU1" t="s">
        <v>11872</v>
      </c>
      <c r="PBV1" t="s">
        <v>11873</v>
      </c>
      <c r="PBW1" t="s">
        <v>11874</v>
      </c>
      <c r="PBX1" t="s">
        <v>11875</v>
      </c>
      <c r="PBY1" t="s">
        <v>11876</v>
      </c>
      <c r="PBZ1" t="s">
        <v>11877</v>
      </c>
      <c r="PCA1" t="s">
        <v>11878</v>
      </c>
      <c r="PCB1" t="s">
        <v>11879</v>
      </c>
      <c r="PCC1" t="s">
        <v>11880</v>
      </c>
      <c r="PCD1" t="s">
        <v>11881</v>
      </c>
      <c r="PCE1" t="s">
        <v>11882</v>
      </c>
      <c r="PCF1" t="s">
        <v>11883</v>
      </c>
      <c r="PCG1" t="s">
        <v>11884</v>
      </c>
      <c r="PCH1" t="s">
        <v>11885</v>
      </c>
      <c r="PCI1" t="s">
        <v>11886</v>
      </c>
      <c r="PCJ1" t="s">
        <v>11887</v>
      </c>
      <c r="PCK1" t="s">
        <v>11888</v>
      </c>
      <c r="PCL1" t="s">
        <v>11889</v>
      </c>
      <c r="PCM1" t="s">
        <v>11890</v>
      </c>
      <c r="PCN1" t="s">
        <v>11891</v>
      </c>
      <c r="PCO1" t="s">
        <v>11892</v>
      </c>
      <c r="PCP1" t="s">
        <v>11893</v>
      </c>
      <c r="PCQ1" t="s">
        <v>11894</v>
      </c>
      <c r="PCR1" t="s">
        <v>11895</v>
      </c>
      <c r="PCS1" t="s">
        <v>11896</v>
      </c>
      <c r="PCT1" t="s">
        <v>11897</v>
      </c>
      <c r="PCU1" t="s">
        <v>11898</v>
      </c>
      <c r="PCV1" t="s">
        <v>11899</v>
      </c>
      <c r="PCW1" t="s">
        <v>11900</v>
      </c>
      <c r="PCX1" t="s">
        <v>11901</v>
      </c>
      <c r="PCY1" t="s">
        <v>11902</v>
      </c>
      <c r="PCZ1" t="s">
        <v>11903</v>
      </c>
      <c r="PDA1" t="s">
        <v>11904</v>
      </c>
      <c r="PDB1" t="s">
        <v>11905</v>
      </c>
      <c r="PDC1" t="s">
        <v>11906</v>
      </c>
      <c r="PDD1" t="s">
        <v>11907</v>
      </c>
      <c r="PDE1" t="s">
        <v>11908</v>
      </c>
      <c r="PDF1" t="s">
        <v>11909</v>
      </c>
      <c r="PDG1" t="s">
        <v>11910</v>
      </c>
      <c r="PDH1" t="s">
        <v>11911</v>
      </c>
      <c r="PDI1" t="s">
        <v>11912</v>
      </c>
      <c r="PDJ1" t="s">
        <v>11913</v>
      </c>
      <c r="PDK1" t="s">
        <v>11914</v>
      </c>
      <c r="PDL1" t="s">
        <v>11915</v>
      </c>
      <c r="PDM1" t="s">
        <v>11916</v>
      </c>
      <c r="PDN1" t="s">
        <v>11917</v>
      </c>
      <c r="PDO1" t="s">
        <v>11918</v>
      </c>
      <c r="PDP1" t="s">
        <v>11919</v>
      </c>
      <c r="PDQ1" t="s">
        <v>11920</v>
      </c>
      <c r="PDR1" t="s">
        <v>11921</v>
      </c>
      <c r="PDS1" t="s">
        <v>11922</v>
      </c>
      <c r="PDT1" t="s">
        <v>11923</v>
      </c>
      <c r="PDU1" t="s">
        <v>11924</v>
      </c>
      <c r="PDV1" t="s">
        <v>11925</v>
      </c>
      <c r="PDW1" t="s">
        <v>11926</v>
      </c>
      <c r="PDX1" t="s">
        <v>11927</v>
      </c>
      <c r="PDY1" t="s">
        <v>11928</v>
      </c>
      <c r="PDZ1" t="s">
        <v>11929</v>
      </c>
      <c r="PEA1" t="s">
        <v>11930</v>
      </c>
      <c r="PEB1" t="s">
        <v>11931</v>
      </c>
      <c r="PEC1" t="s">
        <v>11932</v>
      </c>
      <c r="PED1" t="s">
        <v>11933</v>
      </c>
      <c r="PEE1" t="s">
        <v>11934</v>
      </c>
      <c r="PEF1" t="s">
        <v>11935</v>
      </c>
      <c r="PEG1" t="s">
        <v>11936</v>
      </c>
      <c r="PEH1" t="s">
        <v>11937</v>
      </c>
      <c r="PEI1" t="s">
        <v>11938</v>
      </c>
      <c r="PEJ1" t="s">
        <v>11939</v>
      </c>
      <c r="PEK1" t="s">
        <v>11940</v>
      </c>
      <c r="PEL1" t="s">
        <v>11941</v>
      </c>
      <c r="PEM1" t="s">
        <v>11942</v>
      </c>
      <c r="PEN1" t="s">
        <v>11943</v>
      </c>
      <c r="PEO1" t="s">
        <v>11944</v>
      </c>
      <c r="PEP1" t="s">
        <v>11945</v>
      </c>
      <c r="PEQ1" t="s">
        <v>11946</v>
      </c>
      <c r="PER1" t="s">
        <v>11947</v>
      </c>
      <c r="PES1" t="s">
        <v>11948</v>
      </c>
      <c r="PET1" t="s">
        <v>11949</v>
      </c>
      <c r="PEU1" t="s">
        <v>11950</v>
      </c>
      <c r="PEV1" t="s">
        <v>11951</v>
      </c>
      <c r="PEW1" t="s">
        <v>11952</v>
      </c>
      <c r="PEX1" t="s">
        <v>11953</v>
      </c>
      <c r="PEY1" t="s">
        <v>11954</v>
      </c>
      <c r="PEZ1" t="s">
        <v>11955</v>
      </c>
      <c r="PFA1" t="s">
        <v>11956</v>
      </c>
      <c r="PFB1" t="s">
        <v>11957</v>
      </c>
      <c r="PFC1" t="s">
        <v>11958</v>
      </c>
      <c r="PFD1" t="s">
        <v>11959</v>
      </c>
      <c r="PFE1" t="s">
        <v>11960</v>
      </c>
      <c r="PFF1" t="s">
        <v>11961</v>
      </c>
      <c r="PFG1" t="s">
        <v>11962</v>
      </c>
      <c r="PFH1" t="s">
        <v>11963</v>
      </c>
      <c r="PFI1" t="s">
        <v>11964</v>
      </c>
      <c r="PFJ1" t="s">
        <v>11965</v>
      </c>
      <c r="PFK1" t="s">
        <v>11966</v>
      </c>
      <c r="PFL1" t="s">
        <v>11967</v>
      </c>
      <c r="PFM1" t="s">
        <v>11968</v>
      </c>
      <c r="PFN1" t="s">
        <v>11969</v>
      </c>
      <c r="PFO1" t="s">
        <v>11970</v>
      </c>
      <c r="PFP1" t="s">
        <v>11971</v>
      </c>
      <c r="PFQ1" t="s">
        <v>11972</v>
      </c>
      <c r="PFR1" t="s">
        <v>11973</v>
      </c>
      <c r="PFS1" t="s">
        <v>11974</v>
      </c>
      <c r="PFT1" t="s">
        <v>11975</v>
      </c>
      <c r="PFU1" t="s">
        <v>11976</v>
      </c>
      <c r="PFV1" t="s">
        <v>11977</v>
      </c>
      <c r="PFW1" t="s">
        <v>11978</v>
      </c>
      <c r="PFX1" t="s">
        <v>11979</v>
      </c>
      <c r="PFY1" t="s">
        <v>11980</v>
      </c>
      <c r="PFZ1" t="s">
        <v>11981</v>
      </c>
      <c r="PGA1" t="s">
        <v>11982</v>
      </c>
      <c r="PGB1" t="s">
        <v>11983</v>
      </c>
      <c r="PGC1" t="s">
        <v>11984</v>
      </c>
      <c r="PGD1" t="s">
        <v>11985</v>
      </c>
      <c r="PGE1" t="s">
        <v>11986</v>
      </c>
      <c r="PGF1" t="s">
        <v>11987</v>
      </c>
      <c r="PGG1" t="s">
        <v>11988</v>
      </c>
      <c r="PGH1" t="s">
        <v>11989</v>
      </c>
      <c r="PGI1" t="s">
        <v>11990</v>
      </c>
      <c r="PGJ1" t="s">
        <v>11991</v>
      </c>
      <c r="PGK1" t="s">
        <v>11992</v>
      </c>
      <c r="PGL1" t="s">
        <v>11993</v>
      </c>
      <c r="PGM1" t="s">
        <v>11994</v>
      </c>
      <c r="PGN1" t="s">
        <v>11995</v>
      </c>
      <c r="PGO1" t="s">
        <v>11996</v>
      </c>
      <c r="PGP1" t="s">
        <v>11997</v>
      </c>
      <c r="PGQ1" t="s">
        <v>11998</v>
      </c>
      <c r="PGR1" t="s">
        <v>11999</v>
      </c>
      <c r="PGS1" t="s">
        <v>12000</v>
      </c>
      <c r="PGT1" t="s">
        <v>12001</v>
      </c>
      <c r="PGU1" t="s">
        <v>12002</v>
      </c>
      <c r="PGV1" t="s">
        <v>12003</v>
      </c>
      <c r="PGW1" t="s">
        <v>12004</v>
      </c>
      <c r="PGX1" t="s">
        <v>12005</v>
      </c>
      <c r="PGY1" t="s">
        <v>12006</v>
      </c>
      <c r="PGZ1" t="s">
        <v>12007</v>
      </c>
      <c r="PHA1" t="s">
        <v>12008</v>
      </c>
      <c r="PHB1" t="s">
        <v>12009</v>
      </c>
      <c r="PHC1" t="s">
        <v>12010</v>
      </c>
      <c r="PHD1" t="s">
        <v>12011</v>
      </c>
      <c r="PHE1" t="s">
        <v>12012</v>
      </c>
      <c r="PHF1" t="s">
        <v>12013</v>
      </c>
      <c r="PHG1" t="s">
        <v>12014</v>
      </c>
      <c r="PHH1" t="s">
        <v>12015</v>
      </c>
      <c r="PHI1" t="s">
        <v>12016</v>
      </c>
      <c r="PHJ1" t="s">
        <v>12017</v>
      </c>
      <c r="PHK1" t="s">
        <v>12018</v>
      </c>
      <c r="PHL1" t="s">
        <v>12019</v>
      </c>
      <c r="PHM1" t="s">
        <v>12020</v>
      </c>
      <c r="PHN1" t="s">
        <v>12021</v>
      </c>
      <c r="PHO1" t="s">
        <v>12022</v>
      </c>
      <c r="PHP1" t="s">
        <v>12023</v>
      </c>
      <c r="PHQ1" t="s">
        <v>12024</v>
      </c>
      <c r="PHR1" t="s">
        <v>12025</v>
      </c>
      <c r="PHS1" t="s">
        <v>12026</v>
      </c>
      <c r="PHT1" t="s">
        <v>12027</v>
      </c>
      <c r="PHU1" t="s">
        <v>12028</v>
      </c>
      <c r="PHV1" t="s">
        <v>12029</v>
      </c>
      <c r="PHW1" t="s">
        <v>12030</v>
      </c>
      <c r="PHX1" t="s">
        <v>12031</v>
      </c>
      <c r="PHY1" t="s">
        <v>12032</v>
      </c>
      <c r="PHZ1" t="s">
        <v>12033</v>
      </c>
      <c r="PIA1" t="s">
        <v>12034</v>
      </c>
      <c r="PIB1" t="s">
        <v>12035</v>
      </c>
      <c r="PIC1" t="s">
        <v>12036</v>
      </c>
      <c r="PID1" t="s">
        <v>12037</v>
      </c>
      <c r="PIE1" t="s">
        <v>12038</v>
      </c>
      <c r="PIF1" t="s">
        <v>12039</v>
      </c>
      <c r="PIG1" t="s">
        <v>12040</v>
      </c>
      <c r="PIH1" t="s">
        <v>12041</v>
      </c>
      <c r="PII1" t="s">
        <v>12042</v>
      </c>
      <c r="PIJ1" t="s">
        <v>12043</v>
      </c>
      <c r="PIK1" t="s">
        <v>12044</v>
      </c>
      <c r="PIL1" t="s">
        <v>12045</v>
      </c>
      <c r="PIM1" t="s">
        <v>12046</v>
      </c>
      <c r="PIN1" t="s">
        <v>12047</v>
      </c>
      <c r="PIO1" t="s">
        <v>12048</v>
      </c>
      <c r="PIP1" t="s">
        <v>12049</v>
      </c>
      <c r="PIQ1" t="s">
        <v>12050</v>
      </c>
      <c r="PIR1" t="s">
        <v>12051</v>
      </c>
      <c r="PIS1" t="s">
        <v>12052</v>
      </c>
      <c r="PIT1" t="s">
        <v>12053</v>
      </c>
      <c r="PIU1" t="s">
        <v>12054</v>
      </c>
      <c r="PIV1" t="s">
        <v>12055</v>
      </c>
      <c r="PIW1" t="s">
        <v>12056</v>
      </c>
      <c r="PIX1" t="s">
        <v>12057</v>
      </c>
      <c r="PIY1" t="s">
        <v>12058</v>
      </c>
      <c r="PIZ1" t="s">
        <v>12059</v>
      </c>
      <c r="PJA1" t="s">
        <v>12060</v>
      </c>
      <c r="PJB1" t="s">
        <v>12061</v>
      </c>
      <c r="PJC1" t="s">
        <v>12062</v>
      </c>
      <c r="PJD1" t="s">
        <v>12063</v>
      </c>
      <c r="PJE1" t="s">
        <v>12064</v>
      </c>
      <c r="PJF1" t="s">
        <v>12065</v>
      </c>
      <c r="PJG1" t="s">
        <v>12066</v>
      </c>
      <c r="PJH1" t="s">
        <v>12067</v>
      </c>
      <c r="PJI1" t="s">
        <v>12068</v>
      </c>
      <c r="PJJ1" t="s">
        <v>12069</v>
      </c>
      <c r="PJK1" t="s">
        <v>12070</v>
      </c>
      <c r="PJL1" t="s">
        <v>12071</v>
      </c>
      <c r="PJM1" t="s">
        <v>12072</v>
      </c>
      <c r="PJN1" t="s">
        <v>12073</v>
      </c>
      <c r="PJO1" t="s">
        <v>12074</v>
      </c>
      <c r="PJP1" t="s">
        <v>12075</v>
      </c>
      <c r="PJQ1" t="s">
        <v>12076</v>
      </c>
      <c r="PJR1" t="s">
        <v>12077</v>
      </c>
      <c r="PJS1" t="s">
        <v>12078</v>
      </c>
      <c r="PJT1" t="s">
        <v>12079</v>
      </c>
      <c r="PJU1" t="s">
        <v>12080</v>
      </c>
      <c r="PJV1" t="s">
        <v>12081</v>
      </c>
      <c r="PJW1" t="s">
        <v>12082</v>
      </c>
      <c r="PJX1" t="s">
        <v>12083</v>
      </c>
      <c r="PJY1" t="s">
        <v>12084</v>
      </c>
      <c r="PJZ1" t="s">
        <v>12085</v>
      </c>
      <c r="PKA1" t="s">
        <v>12086</v>
      </c>
      <c r="PKB1" t="s">
        <v>12087</v>
      </c>
      <c r="PKC1" t="s">
        <v>12088</v>
      </c>
      <c r="PKD1" t="s">
        <v>12089</v>
      </c>
      <c r="PKE1" t="s">
        <v>12090</v>
      </c>
      <c r="PKF1" t="s">
        <v>12091</v>
      </c>
      <c r="PKG1" t="s">
        <v>12092</v>
      </c>
      <c r="PKH1" t="s">
        <v>12093</v>
      </c>
      <c r="PKI1" t="s">
        <v>12094</v>
      </c>
      <c r="PKJ1" t="s">
        <v>12095</v>
      </c>
      <c r="PKK1" t="s">
        <v>12096</v>
      </c>
      <c r="PKL1" t="s">
        <v>12097</v>
      </c>
      <c r="PKM1" t="s">
        <v>12098</v>
      </c>
      <c r="PKN1" t="s">
        <v>12099</v>
      </c>
      <c r="PKO1" t="s">
        <v>12100</v>
      </c>
      <c r="PKP1" t="s">
        <v>12101</v>
      </c>
      <c r="PKQ1" t="s">
        <v>12102</v>
      </c>
      <c r="PKR1" t="s">
        <v>12103</v>
      </c>
      <c r="PKS1" t="s">
        <v>12104</v>
      </c>
      <c r="PKT1" t="s">
        <v>12105</v>
      </c>
      <c r="PKU1" t="s">
        <v>12106</v>
      </c>
      <c r="PKV1" t="s">
        <v>12107</v>
      </c>
      <c r="PKW1" t="s">
        <v>12108</v>
      </c>
      <c r="PKX1" t="s">
        <v>12109</v>
      </c>
      <c r="PKY1" t="s">
        <v>12110</v>
      </c>
      <c r="PKZ1" t="s">
        <v>12111</v>
      </c>
      <c r="PLA1" t="s">
        <v>12112</v>
      </c>
      <c r="PLB1" t="s">
        <v>12113</v>
      </c>
      <c r="PLC1" t="s">
        <v>12114</v>
      </c>
      <c r="PLD1" t="s">
        <v>12115</v>
      </c>
      <c r="PLE1" t="s">
        <v>12116</v>
      </c>
      <c r="PLF1" t="s">
        <v>12117</v>
      </c>
      <c r="PLG1" t="s">
        <v>12118</v>
      </c>
      <c r="PLH1" t="s">
        <v>12119</v>
      </c>
      <c r="PLI1" t="s">
        <v>12120</v>
      </c>
      <c r="PLJ1" t="s">
        <v>12121</v>
      </c>
      <c r="PLK1" t="s">
        <v>12122</v>
      </c>
      <c r="PLL1" t="s">
        <v>12123</v>
      </c>
      <c r="PLM1" t="s">
        <v>12124</v>
      </c>
      <c r="PLN1" t="s">
        <v>12125</v>
      </c>
      <c r="PLO1" t="s">
        <v>12126</v>
      </c>
      <c r="PLP1" t="s">
        <v>12127</v>
      </c>
      <c r="PLQ1" t="s">
        <v>12128</v>
      </c>
      <c r="PLR1" t="s">
        <v>12129</v>
      </c>
      <c r="PLS1" t="s">
        <v>12130</v>
      </c>
      <c r="PLT1" t="s">
        <v>12131</v>
      </c>
      <c r="PLU1" t="s">
        <v>12132</v>
      </c>
      <c r="PLV1" t="s">
        <v>12133</v>
      </c>
      <c r="PLW1" t="s">
        <v>12134</v>
      </c>
      <c r="PLX1" t="s">
        <v>12135</v>
      </c>
      <c r="PLY1" t="s">
        <v>12136</v>
      </c>
      <c r="PLZ1" t="s">
        <v>12137</v>
      </c>
      <c r="PMA1" t="s">
        <v>12138</v>
      </c>
      <c r="PMB1" t="s">
        <v>12139</v>
      </c>
      <c r="PMC1" t="s">
        <v>12140</v>
      </c>
      <c r="PMD1" t="s">
        <v>12141</v>
      </c>
      <c r="PME1" t="s">
        <v>12142</v>
      </c>
      <c r="PMF1" t="s">
        <v>12143</v>
      </c>
      <c r="PMG1" t="s">
        <v>12144</v>
      </c>
      <c r="PMH1" t="s">
        <v>12145</v>
      </c>
      <c r="PMI1" t="s">
        <v>12146</v>
      </c>
      <c r="PMJ1" t="s">
        <v>12147</v>
      </c>
      <c r="PMK1" t="s">
        <v>12148</v>
      </c>
      <c r="PML1" t="s">
        <v>12149</v>
      </c>
      <c r="PMM1" t="s">
        <v>12150</v>
      </c>
      <c r="PMN1" t="s">
        <v>12151</v>
      </c>
      <c r="PMO1" t="s">
        <v>12152</v>
      </c>
      <c r="PMP1" t="s">
        <v>12153</v>
      </c>
      <c r="PMQ1" t="s">
        <v>12154</v>
      </c>
      <c r="PMR1" t="s">
        <v>12155</v>
      </c>
      <c r="PMS1" t="s">
        <v>12156</v>
      </c>
      <c r="PMT1" t="s">
        <v>12157</v>
      </c>
      <c r="PMU1" t="s">
        <v>12158</v>
      </c>
      <c r="PMV1" t="s">
        <v>12159</v>
      </c>
      <c r="PMW1" t="s">
        <v>12160</v>
      </c>
      <c r="PMX1" t="s">
        <v>12161</v>
      </c>
      <c r="PMY1" t="s">
        <v>12162</v>
      </c>
      <c r="PMZ1" t="s">
        <v>12163</v>
      </c>
      <c r="PNA1" t="s">
        <v>12164</v>
      </c>
      <c r="PNB1" t="s">
        <v>12165</v>
      </c>
      <c r="PNC1" t="s">
        <v>12166</v>
      </c>
      <c r="PND1" t="s">
        <v>12167</v>
      </c>
      <c r="PNE1" t="s">
        <v>12168</v>
      </c>
      <c r="PNF1" t="s">
        <v>12169</v>
      </c>
      <c r="PNG1" t="s">
        <v>12170</v>
      </c>
      <c r="PNH1" t="s">
        <v>12171</v>
      </c>
      <c r="PNI1" t="s">
        <v>12172</v>
      </c>
      <c r="PNJ1" t="s">
        <v>12173</v>
      </c>
      <c r="PNK1" t="s">
        <v>12174</v>
      </c>
      <c r="PNL1" t="s">
        <v>12175</v>
      </c>
      <c r="PNM1" t="s">
        <v>12176</v>
      </c>
      <c r="PNN1" t="s">
        <v>12177</v>
      </c>
      <c r="PNO1" t="s">
        <v>12178</v>
      </c>
      <c r="PNP1" t="s">
        <v>12179</v>
      </c>
      <c r="PNQ1" t="s">
        <v>12180</v>
      </c>
      <c r="PNR1" t="s">
        <v>12181</v>
      </c>
      <c r="PNS1" t="s">
        <v>12182</v>
      </c>
      <c r="PNT1" t="s">
        <v>12183</v>
      </c>
      <c r="PNU1" t="s">
        <v>12184</v>
      </c>
      <c r="PNV1" t="s">
        <v>12185</v>
      </c>
      <c r="PNW1" t="s">
        <v>12186</v>
      </c>
      <c r="PNX1" t="s">
        <v>12187</v>
      </c>
      <c r="PNY1" t="s">
        <v>12188</v>
      </c>
      <c r="PNZ1" t="s">
        <v>12189</v>
      </c>
      <c r="POA1" t="s">
        <v>12190</v>
      </c>
      <c r="POB1" t="s">
        <v>12191</v>
      </c>
      <c r="POC1" t="s">
        <v>12192</v>
      </c>
      <c r="POD1" t="s">
        <v>12193</v>
      </c>
      <c r="POE1" t="s">
        <v>12194</v>
      </c>
      <c r="POF1" t="s">
        <v>12195</v>
      </c>
      <c r="POG1" t="s">
        <v>12196</v>
      </c>
      <c r="POH1" t="s">
        <v>12197</v>
      </c>
      <c r="POI1" t="s">
        <v>12198</v>
      </c>
      <c r="POJ1" t="s">
        <v>12199</v>
      </c>
      <c r="POK1" t="s">
        <v>12200</v>
      </c>
      <c r="POL1" t="s">
        <v>12201</v>
      </c>
      <c r="POM1" t="s">
        <v>12202</v>
      </c>
      <c r="PON1" t="s">
        <v>12203</v>
      </c>
      <c r="POO1" t="s">
        <v>12204</v>
      </c>
      <c r="POP1" t="s">
        <v>12205</v>
      </c>
      <c r="POQ1" t="s">
        <v>12206</v>
      </c>
      <c r="POR1" t="s">
        <v>12207</v>
      </c>
      <c r="POS1" t="s">
        <v>12208</v>
      </c>
      <c r="POT1" t="s">
        <v>12209</v>
      </c>
      <c r="POU1" t="s">
        <v>12210</v>
      </c>
      <c r="POV1" t="s">
        <v>12211</v>
      </c>
      <c r="POW1" t="s">
        <v>12212</v>
      </c>
      <c r="POX1" t="s">
        <v>12213</v>
      </c>
      <c r="POY1" t="s">
        <v>12214</v>
      </c>
      <c r="POZ1" t="s">
        <v>12215</v>
      </c>
      <c r="PPA1" t="s">
        <v>12216</v>
      </c>
      <c r="PPB1" t="s">
        <v>12217</v>
      </c>
      <c r="PPC1" t="s">
        <v>12218</v>
      </c>
      <c r="PPD1" t="s">
        <v>12219</v>
      </c>
      <c r="PPE1" t="s">
        <v>12220</v>
      </c>
      <c r="PPF1" t="s">
        <v>12221</v>
      </c>
      <c r="PPG1" t="s">
        <v>12222</v>
      </c>
      <c r="PPH1" t="s">
        <v>12223</v>
      </c>
      <c r="PPI1" t="s">
        <v>12224</v>
      </c>
      <c r="PPJ1" t="s">
        <v>12225</v>
      </c>
      <c r="PPK1" t="s">
        <v>12226</v>
      </c>
      <c r="PPL1" t="s">
        <v>12227</v>
      </c>
      <c r="PPM1" t="s">
        <v>12228</v>
      </c>
      <c r="PPN1" t="s">
        <v>12229</v>
      </c>
      <c r="PPO1" t="s">
        <v>12230</v>
      </c>
      <c r="PPP1" t="s">
        <v>12231</v>
      </c>
      <c r="PPQ1" t="s">
        <v>12232</v>
      </c>
      <c r="PPR1" t="s">
        <v>12233</v>
      </c>
      <c r="PPS1" t="s">
        <v>12234</v>
      </c>
      <c r="PPT1" t="s">
        <v>12235</v>
      </c>
      <c r="PPU1" t="s">
        <v>12236</v>
      </c>
      <c r="PPV1" t="s">
        <v>12237</v>
      </c>
      <c r="PPW1" t="s">
        <v>12238</v>
      </c>
      <c r="PPX1" t="s">
        <v>12239</v>
      </c>
      <c r="PPY1" t="s">
        <v>12240</v>
      </c>
      <c r="PPZ1" t="s">
        <v>12241</v>
      </c>
      <c r="PQA1" t="s">
        <v>12242</v>
      </c>
      <c r="PQB1" t="s">
        <v>12243</v>
      </c>
      <c r="PQC1" t="s">
        <v>12244</v>
      </c>
      <c r="PQD1" t="s">
        <v>12245</v>
      </c>
      <c r="PQE1" t="s">
        <v>12246</v>
      </c>
      <c r="PQF1" t="s">
        <v>12247</v>
      </c>
      <c r="PQG1" t="s">
        <v>12248</v>
      </c>
      <c r="PQH1" t="s">
        <v>12249</v>
      </c>
      <c r="PQI1" t="s">
        <v>12250</v>
      </c>
      <c r="PQJ1" t="s">
        <v>12251</v>
      </c>
      <c r="PQK1" t="s">
        <v>12252</v>
      </c>
      <c r="PQL1" t="s">
        <v>12253</v>
      </c>
      <c r="PQM1" t="s">
        <v>12254</v>
      </c>
      <c r="PQN1" t="s">
        <v>12255</v>
      </c>
      <c r="PQO1" t="s">
        <v>12256</v>
      </c>
      <c r="PQP1" t="s">
        <v>12257</v>
      </c>
      <c r="PQQ1" t="s">
        <v>12258</v>
      </c>
      <c r="PQR1" t="s">
        <v>12259</v>
      </c>
      <c r="PQS1" t="s">
        <v>12260</v>
      </c>
      <c r="PQT1" t="s">
        <v>12261</v>
      </c>
      <c r="PQU1" t="s">
        <v>12262</v>
      </c>
      <c r="PQV1" t="s">
        <v>12263</v>
      </c>
      <c r="PQW1" t="s">
        <v>12264</v>
      </c>
      <c r="PQX1" t="s">
        <v>12265</v>
      </c>
      <c r="PQY1" t="s">
        <v>12266</v>
      </c>
      <c r="PQZ1" t="s">
        <v>12267</v>
      </c>
      <c r="PRA1" t="s">
        <v>12268</v>
      </c>
      <c r="PRB1" t="s">
        <v>12269</v>
      </c>
      <c r="PRC1" t="s">
        <v>12270</v>
      </c>
      <c r="PRD1" t="s">
        <v>12271</v>
      </c>
      <c r="PRE1" t="s">
        <v>12272</v>
      </c>
      <c r="PRF1" t="s">
        <v>12273</v>
      </c>
      <c r="PRG1" t="s">
        <v>12274</v>
      </c>
      <c r="PRH1" t="s">
        <v>12275</v>
      </c>
      <c r="PRI1" t="s">
        <v>12276</v>
      </c>
      <c r="PRJ1" t="s">
        <v>12277</v>
      </c>
      <c r="PRK1" t="s">
        <v>12278</v>
      </c>
      <c r="PRL1" t="s">
        <v>12279</v>
      </c>
      <c r="PRM1" t="s">
        <v>12280</v>
      </c>
      <c r="PRN1" t="s">
        <v>12281</v>
      </c>
      <c r="PRO1" t="s">
        <v>12282</v>
      </c>
      <c r="PRP1" t="s">
        <v>12283</v>
      </c>
      <c r="PRQ1" t="s">
        <v>12284</v>
      </c>
      <c r="PRR1" t="s">
        <v>12285</v>
      </c>
      <c r="PRS1" t="s">
        <v>12286</v>
      </c>
      <c r="PRT1" t="s">
        <v>12287</v>
      </c>
      <c r="PRU1" t="s">
        <v>12288</v>
      </c>
      <c r="PRV1" t="s">
        <v>12289</v>
      </c>
      <c r="PRW1" t="s">
        <v>12290</v>
      </c>
      <c r="PRX1" t="s">
        <v>12291</v>
      </c>
      <c r="PRY1" t="s">
        <v>12292</v>
      </c>
      <c r="PRZ1" t="s">
        <v>12293</v>
      </c>
      <c r="PSA1" t="s">
        <v>12294</v>
      </c>
      <c r="PSB1" t="s">
        <v>12295</v>
      </c>
      <c r="PSC1" t="s">
        <v>12296</v>
      </c>
      <c r="PSD1" t="s">
        <v>12297</v>
      </c>
      <c r="PSE1" t="s">
        <v>12298</v>
      </c>
      <c r="PSF1" t="s">
        <v>12299</v>
      </c>
      <c r="PSG1" t="s">
        <v>12300</v>
      </c>
      <c r="PSH1" t="s">
        <v>12301</v>
      </c>
      <c r="PSI1" t="s">
        <v>12302</v>
      </c>
      <c r="PSJ1" t="s">
        <v>12303</v>
      </c>
      <c r="PSK1" t="s">
        <v>12304</v>
      </c>
      <c r="PSL1" t="s">
        <v>12305</v>
      </c>
      <c r="PSM1" t="s">
        <v>12306</v>
      </c>
      <c r="PSN1" t="s">
        <v>12307</v>
      </c>
      <c r="PSO1" t="s">
        <v>12308</v>
      </c>
      <c r="PSP1" t="s">
        <v>12309</v>
      </c>
      <c r="PSQ1" t="s">
        <v>12310</v>
      </c>
      <c r="PSR1" t="s">
        <v>12311</v>
      </c>
      <c r="PSS1" t="s">
        <v>12312</v>
      </c>
      <c r="PST1" t="s">
        <v>12313</v>
      </c>
      <c r="PSU1" t="s">
        <v>12314</v>
      </c>
      <c r="PSV1" t="s">
        <v>12315</v>
      </c>
      <c r="PSW1" t="s">
        <v>12316</v>
      </c>
      <c r="PSX1" t="s">
        <v>12317</v>
      </c>
      <c r="PSY1" t="s">
        <v>12318</v>
      </c>
      <c r="PSZ1" t="s">
        <v>12319</v>
      </c>
      <c r="PTA1" t="s">
        <v>12320</v>
      </c>
      <c r="PTB1" t="s">
        <v>12321</v>
      </c>
      <c r="PTC1" t="s">
        <v>12322</v>
      </c>
      <c r="PTD1" t="s">
        <v>12323</v>
      </c>
      <c r="PTE1" t="s">
        <v>12324</v>
      </c>
      <c r="PTF1" t="s">
        <v>12325</v>
      </c>
      <c r="PTG1" t="s">
        <v>12326</v>
      </c>
      <c r="PTH1" t="s">
        <v>12327</v>
      </c>
      <c r="PTI1" t="s">
        <v>12328</v>
      </c>
      <c r="PTJ1" t="s">
        <v>12329</v>
      </c>
      <c r="PTK1" t="s">
        <v>12330</v>
      </c>
      <c r="PTL1" t="s">
        <v>12331</v>
      </c>
      <c r="PTM1" t="s">
        <v>12332</v>
      </c>
      <c r="PTN1" t="s">
        <v>12333</v>
      </c>
      <c r="PTO1" t="s">
        <v>12334</v>
      </c>
      <c r="PTP1" t="s">
        <v>12335</v>
      </c>
      <c r="PTQ1" t="s">
        <v>12336</v>
      </c>
      <c r="PTR1" t="s">
        <v>12337</v>
      </c>
      <c r="PTS1" t="s">
        <v>12338</v>
      </c>
      <c r="PTT1" t="s">
        <v>12339</v>
      </c>
      <c r="PTU1" t="s">
        <v>12340</v>
      </c>
      <c r="PTV1" t="s">
        <v>12341</v>
      </c>
      <c r="PTW1" t="s">
        <v>12342</v>
      </c>
      <c r="PTX1" t="s">
        <v>12343</v>
      </c>
      <c r="PTY1" t="s">
        <v>12344</v>
      </c>
      <c r="PTZ1" t="s">
        <v>12345</v>
      </c>
      <c r="PUA1" t="s">
        <v>12346</v>
      </c>
      <c r="PUB1" t="s">
        <v>12347</v>
      </c>
      <c r="PUC1" t="s">
        <v>12348</v>
      </c>
      <c r="PUD1" t="s">
        <v>12349</v>
      </c>
      <c r="PUE1" t="s">
        <v>12350</v>
      </c>
      <c r="PUF1" t="s">
        <v>12351</v>
      </c>
      <c r="PUG1" t="s">
        <v>12352</v>
      </c>
      <c r="PUH1" t="s">
        <v>12353</v>
      </c>
      <c r="PUI1" t="s">
        <v>12354</v>
      </c>
      <c r="PUJ1" t="s">
        <v>12355</v>
      </c>
      <c r="PUK1" t="s">
        <v>12356</v>
      </c>
      <c r="PUL1" t="s">
        <v>12357</v>
      </c>
      <c r="PUM1" t="s">
        <v>12358</v>
      </c>
      <c r="PUN1" t="s">
        <v>12359</v>
      </c>
      <c r="PUO1" t="s">
        <v>12360</v>
      </c>
      <c r="PUP1" t="s">
        <v>12361</v>
      </c>
      <c r="PUQ1" t="s">
        <v>12362</v>
      </c>
      <c r="PUR1" t="s">
        <v>12363</v>
      </c>
      <c r="PUS1" t="s">
        <v>12364</v>
      </c>
      <c r="PUT1" t="s">
        <v>12365</v>
      </c>
      <c r="PUU1" t="s">
        <v>12366</v>
      </c>
      <c r="PUV1" t="s">
        <v>12367</v>
      </c>
      <c r="PUW1" t="s">
        <v>12368</v>
      </c>
      <c r="PUX1" t="s">
        <v>12369</v>
      </c>
      <c r="PUY1" t="s">
        <v>12370</v>
      </c>
      <c r="PUZ1" t="s">
        <v>12371</v>
      </c>
      <c r="PVA1" t="s">
        <v>12372</v>
      </c>
      <c r="PVB1" t="s">
        <v>12373</v>
      </c>
      <c r="PVC1" t="s">
        <v>12374</v>
      </c>
      <c r="PVD1" t="s">
        <v>12375</v>
      </c>
      <c r="PVE1" t="s">
        <v>12376</v>
      </c>
      <c r="PVF1" t="s">
        <v>12377</v>
      </c>
      <c r="PVG1" t="s">
        <v>12378</v>
      </c>
      <c r="PVH1" t="s">
        <v>12379</v>
      </c>
      <c r="PVI1" t="s">
        <v>12380</v>
      </c>
      <c r="PVJ1" t="s">
        <v>12381</v>
      </c>
      <c r="PVK1" t="s">
        <v>12382</v>
      </c>
      <c r="PVL1" t="s">
        <v>12383</v>
      </c>
      <c r="PVM1" t="s">
        <v>12384</v>
      </c>
      <c r="PVN1" t="s">
        <v>12385</v>
      </c>
      <c r="PVO1" t="s">
        <v>12386</v>
      </c>
      <c r="PVP1" t="s">
        <v>12387</v>
      </c>
      <c r="PVQ1" t="s">
        <v>12388</v>
      </c>
      <c r="PVR1" t="s">
        <v>12389</v>
      </c>
      <c r="PVS1" t="s">
        <v>12390</v>
      </c>
      <c r="PVT1" t="s">
        <v>12391</v>
      </c>
      <c r="PVU1" t="s">
        <v>12392</v>
      </c>
      <c r="PVV1" t="s">
        <v>12393</v>
      </c>
      <c r="PVW1" t="s">
        <v>12394</v>
      </c>
      <c r="PVX1" t="s">
        <v>12395</v>
      </c>
      <c r="PVY1" t="s">
        <v>12396</v>
      </c>
      <c r="PVZ1" t="s">
        <v>12397</v>
      </c>
      <c r="PWA1" t="s">
        <v>12398</v>
      </c>
      <c r="PWB1" t="s">
        <v>12399</v>
      </c>
      <c r="PWC1" t="s">
        <v>12400</v>
      </c>
      <c r="PWD1" t="s">
        <v>12401</v>
      </c>
      <c r="PWE1" t="s">
        <v>12402</v>
      </c>
      <c r="PWF1" t="s">
        <v>12403</v>
      </c>
      <c r="PWG1" t="s">
        <v>12404</v>
      </c>
      <c r="PWH1" t="s">
        <v>12405</v>
      </c>
      <c r="PWI1" t="s">
        <v>12406</v>
      </c>
      <c r="PWJ1" t="s">
        <v>12407</v>
      </c>
      <c r="PWK1" t="s">
        <v>12408</v>
      </c>
      <c r="PWL1" t="s">
        <v>12409</v>
      </c>
      <c r="PWM1" t="s">
        <v>12410</v>
      </c>
      <c r="PWN1" t="s">
        <v>12411</v>
      </c>
      <c r="PWO1" t="s">
        <v>12412</v>
      </c>
      <c r="PWP1" t="s">
        <v>12413</v>
      </c>
      <c r="PWQ1" t="s">
        <v>12414</v>
      </c>
      <c r="PWR1" t="s">
        <v>12415</v>
      </c>
      <c r="PWS1" t="s">
        <v>12416</v>
      </c>
      <c r="PWT1" t="s">
        <v>12417</v>
      </c>
      <c r="PWU1" t="s">
        <v>12418</v>
      </c>
      <c r="PWV1" t="s">
        <v>12419</v>
      </c>
      <c r="PWW1" t="s">
        <v>12420</v>
      </c>
      <c r="PWX1" t="s">
        <v>12421</v>
      </c>
      <c r="PWY1" t="s">
        <v>12422</v>
      </c>
      <c r="PWZ1" t="s">
        <v>12423</v>
      </c>
      <c r="PXA1" t="s">
        <v>12424</v>
      </c>
      <c r="PXB1" t="s">
        <v>12425</v>
      </c>
      <c r="PXC1" t="s">
        <v>12426</v>
      </c>
      <c r="PXD1" t="s">
        <v>12427</v>
      </c>
      <c r="PXE1" t="s">
        <v>12428</v>
      </c>
      <c r="PXF1" t="s">
        <v>12429</v>
      </c>
      <c r="PXG1" t="s">
        <v>12430</v>
      </c>
      <c r="PXH1" t="s">
        <v>12431</v>
      </c>
      <c r="PXI1" t="s">
        <v>12432</v>
      </c>
      <c r="PXJ1" t="s">
        <v>12433</v>
      </c>
      <c r="PXK1" t="s">
        <v>12434</v>
      </c>
      <c r="PXL1" t="s">
        <v>12435</v>
      </c>
      <c r="PXM1" t="s">
        <v>12436</v>
      </c>
      <c r="PXN1" t="s">
        <v>12437</v>
      </c>
      <c r="PXO1" t="s">
        <v>12438</v>
      </c>
      <c r="PXP1" t="s">
        <v>12439</v>
      </c>
      <c r="PXQ1" t="s">
        <v>12440</v>
      </c>
      <c r="PXR1" t="s">
        <v>12441</v>
      </c>
      <c r="PXS1" t="s">
        <v>12442</v>
      </c>
      <c r="PXT1" t="s">
        <v>12443</v>
      </c>
      <c r="PXU1" t="s">
        <v>12444</v>
      </c>
      <c r="PXV1" t="s">
        <v>12445</v>
      </c>
      <c r="PXW1" t="s">
        <v>12446</v>
      </c>
      <c r="PXX1" t="s">
        <v>12447</v>
      </c>
      <c r="PXY1" t="s">
        <v>12448</v>
      </c>
      <c r="PXZ1" t="s">
        <v>12449</v>
      </c>
      <c r="PYA1" t="s">
        <v>12450</v>
      </c>
      <c r="PYB1" t="s">
        <v>12451</v>
      </c>
      <c r="PYC1" t="s">
        <v>12452</v>
      </c>
      <c r="PYD1" t="s">
        <v>12453</v>
      </c>
      <c r="PYE1" t="s">
        <v>12454</v>
      </c>
      <c r="PYF1" t="s">
        <v>12455</v>
      </c>
      <c r="PYG1" t="s">
        <v>12456</v>
      </c>
      <c r="PYH1" t="s">
        <v>12457</v>
      </c>
      <c r="PYI1" t="s">
        <v>12458</v>
      </c>
      <c r="PYJ1" t="s">
        <v>12459</v>
      </c>
      <c r="PYK1" t="s">
        <v>12460</v>
      </c>
      <c r="PYL1" t="s">
        <v>12461</v>
      </c>
      <c r="PYM1" t="s">
        <v>12462</v>
      </c>
      <c r="PYN1" t="s">
        <v>12463</v>
      </c>
      <c r="PYO1" t="s">
        <v>12464</v>
      </c>
      <c r="PYP1" t="s">
        <v>12465</v>
      </c>
      <c r="PYQ1" t="s">
        <v>12466</v>
      </c>
      <c r="PYR1" t="s">
        <v>12467</v>
      </c>
      <c r="PYS1" t="s">
        <v>12468</v>
      </c>
      <c r="PYT1" t="s">
        <v>12469</v>
      </c>
      <c r="PYU1" t="s">
        <v>12470</v>
      </c>
      <c r="PYV1" t="s">
        <v>12471</v>
      </c>
      <c r="PYW1" t="s">
        <v>12472</v>
      </c>
      <c r="PYX1" t="s">
        <v>12473</v>
      </c>
      <c r="PYY1" t="s">
        <v>12474</v>
      </c>
      <c r="PYZ1" t="s">
        <v>12475</v>
      </c>
      <c r="PZA1" t="s">
        <v>12476</v>
      </c>
      <c r="PZB1" t="s">
        <v>12477</v>
      </c>
      <c r="PZC1" t="s">
        <v>12478</v>
      </c>
      <c r="PZD1" t="s">
        <v>12479</v>
      </c>
      <c r="PZE1" t="s">
        <v>12480</v>
      </c>
      <c r="PZF1" t="s">
        <v>12481</v>
      </c>
      <c r="PZG1" t="s">
        <v>12482</v>
      </c>
      <c r="PZH1" t="s">
        <v>12483</v>
      </c>
      <c r="PZI1" t="s">
        <v>12484</v>
      </c>
      <c r="PZJ1" t="s">
        <v>12485</v>
      </c>
      <c r="PZK1" t="s">
        <v>12486</v>
      </c>
      <c r="PZL1" t="s">
        <v>12487</v>
      </c>
      <c r="PZM1" t="s">
        <v>12488</v>
      </c>
      <c r="PZN1" t="s">
        <v>12489</v>
      </c>
      <c r="PZO1" t="s">
        <v>12490</v>
      </c>
      <c r="PZP1" t="s">
        <v>12491</v>
      </c>
      <c r="PZQ1" t="s">
        <v>12492</v>
      </c>
      <c r="PZR1" t="s">
        <v>12493</v>
      </c>
      <c r="PZS1" t="s">
        <v>12494</v>
      </c>
      <c r="PZT1" t="s">
        <v>12495</v>
      </c>
      <c r="PZU1" t="s">
        <v>12496</v>
      </c>
      <c r="PZV1" t="s">
        <v>12497</v>
      </c>
      <c r="PZW1" t="s">
        <v>12498</v>
      </c>
      <c r="PZX1" t="s">
        <v>12499</v>
      </c>
      <c r="PZY1" t="s">
        <v>12500</v>
      </c>
      <c r="PZZ1" t="s">
        <v>12501</v>
      </c>
      <c r="QAA1" t="s">
        <v>12502</v>
      </c>
      <c r="QAB1" t="s">
        <v>12503</v>
      </c>
      <c r="QAC1" t="s">
        <v>12504</v>
      </c>
      <c r="QAD1" t="s">
        <v>12505</v>
      </c>
      <c r="QAE1" t="s">
        <v>12506</v>
      </c>
      <c r="QAF1" t="s">
        <v>12507</v>
      </c>
      <c r="QAG1" t="s">
        <v>12508</v>
      </c>
      <c r="QAH1" t="s">
        <v>12509</v>
      </c>
      <c r="QAI1" t="s">
        <v>12510</v>
      </c>
      <c r="QAJ1" t="s">
        <v>12511</v>
      </c>
      <c r="QAK1" t="s">
        <v>12512</v>
      </c>
      <c r="QAL1" t="s">
        <v>12513</v>
      </c>
      <c r="QAM1" t="s">
        <v>12514</v>
      </c>
      <c r="QAN1" t="s">
        <v>12515</v>
      </c>
      <c r="QAO1" t="s">
        <v>12516</v>
      </c>
      <c r="QAP1" t="s">
        <v>12517</v>
      </c>
      <c r="QAQ1" t="s">
        <v>12518</v>
      </c>
      <c r="QAR1" t="s">
        <v>12519</v>
      </c>
      <c r="QAS1" t="s">
        <v>12520</v>
      </c>
      <c r="QAT1" t="s">
        <v>12521</v>
      </c>
      <c r="QAU1" t="s">
        <v>12522</v>
      </c>
      <c r="QAV1" t="s">
        <v>12523</v>
      </c>
      <c r="QAW1" t="s">
        <v>12524</v>
      </c>
      <c r="QAX1" t="s">
        <v>12525</v>
      </c>
      <c r="QAY1" t="s">
        <v>12526</v>
      </c>
      <c r="QAZ1" t="s">
        <v>12527</v>
      </c>
      <c r="QBA1" t="s">
        <v>12528</v>
      </c>
      <c r="QBB1" t="s">
        <v>12529</v>
      </c>
      <c r="QBC1" t="s">
        <v>12530</v>
      </c>
      <c r="QBD1" t="s">
        <v>12531</v>
      </c>
      <c r="QBE1" t="s">
        <v>12532</v>
      </c>
      <c r="QBF1" t="s">
        <v>12533</v>
      </c>
      <c r="QBG1" t="s">
        <v>12534</v>
      </c>
      <c r="QBH1" t="s">
        <v>12535</v>
      </c>
      <c r="QBI1" t="s">
        <v>12536</v>
      </c>
      <c r="QBJ1" t="s">
        <v>12537</v>
      </c>
      <c r="QBK1" t="s">
        <v>12538</v>
      </c>
      <c r="QBL1" t="s">
        <v>12539</v>
      </c>
      <c r="QBM1" t="s">
        <v>12540</v>
      </c>
      <c r="QBN1" t="s">
        <v>12541</v>
      </c>
      <c r="QBO1" t="s">
        <v>12542</v>
      </c>
      <c r="QBP1" t="s">
        <v>12543</v>
      </c>
      <c r="QBQ1" t="s">
        <v>12544</v>
      </c>
      <c r="QBR1" t="s">
        <v>12545</v>
      </c>
      <c r="QBS1" t="s">
        <v>12546</v>
      </c>
      <c r="QBT1" t="s">
        <v>12547</v>
      </c>
      <c r="QBU1" t="s">
        <v>12548</v>
      </c>
      <c r="QBV1" t="s">
        <v>12549</v>
      </c>
      <c r="QBW1" t="s">
        <v>12550</v>
      </c>
      <c r="QBX1" t="s">
        <v>12551</v>
      </c>
      <c r="QBY1" t="s">
        <v>12552</v>
      </c>
      <c r="QBZ1" t="s">
        <v>12553</v>
      </c>
      <c r="QCA1" t="s">
        <v>12554</v>
      </c>
      <c r="QCB1" t="s">
        <v>12555</v>
      </c>
      <c r="QCC1" t="s">
        <v>12556</v>
      </c>
      <c r="QCD1" t="s">
        <v>12557</v>
      </c>
      <c r="QCE1" t="s">
        <v>12558</v>
      </c>
      <c r="QCF1" t="s">
        <v>12559</v>
      </c>
      <c r="QCG1" t="s">
        <v>12560</v>
      </c>
      <c r="QCH1" t="s">
        <v>12561</v>
      </c>
      <c r="QCI1" t="s">
        <v>12562</v>
      </c>
      <c r="QCJ1" t="s">
        <v>12563</v>
      </c>
      <c r="QCK1" t="s">
        <v>12564</v>
      </c>
      <c r="QCL1" t="s">
        <v>12565</v>
      </c>
      <c r="QCM1" t="s">
        <v>12566</v>
      </c>
      <c r="QCN1" t="s">
        <v>12567</v>
      </c>
      <c r="QCO1" t="s">
        <v>12568</v>
      </c>
      <c r="QCP1" t="s">
        <v>12569</v>
      </c>
      <c r="QCQ1" t="s">
        <v>12570</v>
      </c>
      <c r="QCR1" t="s">
        <v>12571</v>
      </c>
      <c r="QCS1" t="s">
        <v>12572</v>
      </c>
      <c r="QCT1" t="s">
        <v>12573</v>
      </c>
      <c r="QCU1" t="s">
        <v>12574</v>
      </c>
      <c r="QCV1" t="s">
        <v>12575</v>
      </c>
      <c r="QCW1" t="s">
        <v>12576</v>
      </c>
      <c r="QCX1" t="s">
        <v>12577</v>
      </c>
      <c r="QCY1" t="s">
        <v>12578</v>
      </c>
      <c r="QCZ1" t="s">
        <v>12579</v>
      </c>
      <c r="QDA1" t="s">
        <v>12580</v>
      </c>
      <c r="QDB1" t="s">
        <v>12581</v>
      </c>
      <c r="QDC1" t="s">
        <v>12582</v>
      </c>
      <c r="QDD1" t="s">
        <v>12583</v>
      </c>
      <c r="QDE1" t="s">
        <v>12584</v>
      </c>
      <c r="QDF1" t="s">
        <v>12585</v>
      </c>
      <c r="QDG1" t="s">
        <v>12586</v>
      </c>
      <c r="QDH1" t="s">
        <v>12587</v>
      </c>
      <c r="QDI1" t="s">
        <v>12588</v>
      </c>
      <c r="QDJ1" t="s">
        <v>12589</v>
      </c>
      <c r="QDK1" t="s">
        <v>12590</v>
      </c>
      <c r="QDL1" t="s">
        <v>12591</v>
      </c>
      <c r="QDM1" t="s">
        <v>12592</v>
      </c>
      <c r="QDN1" t="s">
        <v>12593</v>
      </c>
      <c r="QDO1" t="s">
        <v>12594</v>
      </c>
      <c r="QDP1" t="s">
        <v>12595</v>
      </c>
      <c r="QDQ1" t="s">
        <v>12596</v>
      </c>
      <c r="QDR1" t="s">
        <v>12597</v>
      </c>
      <c r="QDS1" t="s">
        <v>12598</v>
      </c>
      <c r="QDT1" t="s">
        <v>12599</v>
      </c>
      <c r="QDU1" t="s">
        <v>12600</v>
      </c>
      <c r="QDV1" t="s">
        <v>12601</v>
      </c>
      <c r="QDW1" t="s">
        <v>12602</v>
      </c>
      <c r="QDX1" t="s">
        <v>12603</v>
      </c>
      <c r="QDY1" t="s">
        <v>12604</v>
      </c>
      <c r="QDZ1" t="s">
        <v>12605</v>
      </c>
      <c r="QEA1" t="s">
        <v>12606</v>
      </c>
      <c r="QEB1" t="s">
        <v>12607</v>
      </c>
      <c r="QEC1" t="s">
        <v>12608</v>
      </c>
      <c r="QED1" t="s">
        <v>12609</v>
      </c>
      <c r="QEE1" t="s">
        <v>12610</v>
      </c>
      <c r="QEF1" t="s">
        <v>12611</v>
      </c>
      <c r="QEG1" t="s">
        <v>12612</v>
      </c>
      <c r="QEH1" t="s">
        <v>12613</v>
      </c>
      <c r="QEI1" t="s">
        <v>12614</v>
      </c>
      <c r="QEJ1" t="s">
        <v>12615</v>
      </c>
      <c r="QEK1" t="s">
        <v>12616</v>
      </c>
      <c r="QEL1" t="s">
        <v>12617</v>
      </c>
      <c r="QEM1" t="s">
        <v>12618</v>
      </c>
      <c r="QEN1" t="s">
        <v>12619</v>
      </c>
      <c r="QEO1" t="s">
        <v>12620</v>
      </c>
      <c r="QEP1" t="s">
        <v>12621</v>
      </c>
      <c r="QEQ1" t="s">
        <v>12622</v>
      </c>
      <c r="QER1" t="s">
        <v>12623</v>
      </c>
      <c r="QES1" t="s">
        <v>12624</v>
      </c>
      <c r="QET1" t="s">
        <v>12625</v>
      </c>
      <c r="QEU1" t="s">
        <v>12626</v>
      </c>
      <c r="QEV1" t="s">
        <v>12627</v>
      </c>
      <c r="QEW1" t="s">
        <v>12628</v>
      </c>
      <c r="QEX1" t="s">
        <v>12629</v>
      </c>
      <c r="QEY1" t="s">
        <v>12630</v>
      </c>
      <c r="QEZ1" t="s">
        <v>12631</v>
      </c>
      <c r="QFA1" t="s">
        <v>12632</v>
      </c>
      <c r="QFB1" t="s">
        <v>12633</v>
      </c>
      <c r="QFC1" t="s">
        <v>12634</v>
      </c>
      <c r="QFD1" t="s">
        <v>12635</v>
      </c>
      <c r="QFE1" t="s">
        <v>12636</v>
      </c>
      <c r="QFF1" t="s">
        <v>12637</v>
      </c>
      <c r="QFG1" t="s">
        <v>12638</v>
      </c>
      <c r="QFH1" t="s">
        <v>12639</v>
      </c>
      <c r="QFI1" t="s">
        <v>12640</v>
      </c>
      <c r="QFJ1" t="s">
        <v>12641</v>
      </c>
      <c r="QFK1" t="s">
        <v>12642</v>
      </c>
      <c r="QFL1" t="s">
        <v>12643</v>
      </c>
      <c r="QFM1" t="s">
        <v>12644</v>
      </c>
      <c r="QFN1" t="s">
        <v>12645</v>
      </c>
      <c r="QFO1" t="s">
        <v>12646</v>
      </c>
      <c r="QFP1" t="s">
        <v>12647</v>
      </c>
      <c r="QFQ1" t="s">
        <v>12648</v>
      </c>
      <c r="QFR1" t="s">
        <v>12649</v>
      </c>
      <c r="QFS1" t="s">
        <v>12650</v>
      </c>
      <c r="QFT1" t="s">
        <v>12651</v>
      </c>
      <c r="QFU1" t="s">
        <v>12652</v>
      </c>
      <c r="QFV1" t="s">
        <v>12653</v>
      </c>
      <c r="QFW1" t="s">
        <v>12654</v>
      </c>
      <c r="QFX1" t="s">
        <v>12655</v>
      </c>
      <c r="QFY1" t="s">
        <v>12656</v>
      </c>
      <c r="QFZ1" t="s">
        <v>12657</v>
      </c>
      <c r="QGA1" t="s">
        <v>12658</v>
      </c>
      <c r="QGB1" t="s">
        <v>12659</v>
      </c>
      <c r="QGC1" t="s">
        <v>12660</v>
      </c>
      <c r="QGD1" t="s">
        <v>12661</v>
      </c>
      <c r="QGE1" t="s">
        <v>12662</v>
      </c>
      <c r="QGF1" t="s">
        <v>12663</v>
      </c>
      <c r="QGG1" t="s">
        <v>12664</v>
      </c>
      <c r="QGH1" t="s">
        <v>12665</v>
      </c>
      <c r="QGI1" t="s">
        <v>12666</v>
      </c>
      <c r="QGJ1" t="s">
        <v>12667</v>
      </c>
      <c r="QGK1" t="s">
        <v>12668</v>
      </c>
      <c r="QGL1" t="s">
        <v>12669</v>
      </c>
      <c r="QGM1" t="s">
        <v>12670</v>
      </c>
      <c r="QGN1" t="s">
        <v>12671</v>
      </c>
      <c r="QGO1" t="s">
        <v>12672</v>
      </c>
      <c r="QGP1" t="s">
        <v>12673</v>
      </c>
      <c r="QGQ1" t="s">
        <v>12674</v>
      </c>
      <c r="QGR1" t="s">
        <v>12675</v>
      </c>
      <c r="QGS1" t="s">
        <v>12676</v>
      </c>
      <c r="QGT1" t="s">
        <v>12677</v>
      </c>
      <c r="QGU1" t="s">
        <v>12678</v>
      </c>
      <c r="QGV1" t="s">
        <v>12679</v>
      </c>
      <c r="QGW1" t="s">
        <v>12680</v>
      </c>
      <c r="QGX1" t="s">
        <v>12681</v>
      </c>
      <c r="QGY1" t="s">
        <v>12682</v>
      </c>
      <c r="QGZ1" t="s">
        <v>12683</v>
      </c>
      <c r="QHA1" t="s">
        <v>12684</v>
      </c>
      <c r="QHB1" t="s">
        <v>12685</v>
      </c>
      <c r="QHC1" t="s">
        <v>12686</v>
      </c>
      <c r="QHD1" t="s">
        <v>12687</v>
      </c>
      <c r="QHE1" t="s">
        <v>12688</v>
      </c>
      <c r="QHF1" t="s">
        <v>12689</v>
      </c>
      <c r="QHG1" t="s">
        <v>12690</v>
      </c>
      <c r="QHH1" t="s">
        <v>12691</v>
      </c>
      <c r="QHI1" t="s">
        <v>12692</v>
      </c>
      <c r="QHJ1" t="s">
        <v>12693</v>
      </c>
      <c r="QHK1" t="s">
        <v>12694</v>
      </c>
      <c r="QHL1" t="s">
        <v>12695</v>
      </c>
      <c r="QHM1" t="s">
        <v>12696</v>
      </c>
      <c r="QHN1" t="s">
        <v>12697</v>
      </c>
      <c r="QHO1" t="s">
        <v>12698</v>
      </c>
      <c r="QHP1" t="s">
        <v>12699</v>
      </c>
      <c r="QHQ1" t="s">
        <v>12700</v>
      </c>
      <c r="QHR1" t="s">
        <v>12701</v>
      </c>
      <c r="QHS1" t="s">
        <v>12702</v>
      </c>
      <c r="QHT1" t="s">
        <v>12703</v>
      </c>
      <c r="QHU1" t="s">
        <v>12704</v>
      </c>
      <c r="QHV1" t="s">
        <v>12705</v>
      </c>
      <c r="QHW1" t="s">
        <v>12706</v>
      </c>
      <c r="QHX1" t="s">
        <v>12707</v>
      </c>
      <c r="QHY1" t="s">
        <v>12708</v>
      </c>
      <c r="QHZ1" t="s">
        <v>12709</v>
      </c>
      <c r="QIA1" t="s">
        <v>12710</v>
      </c>
      <c r="QIB1" t="s">
        <v>12711</v>
      </c>
      <c r="QIC1" t="s">
        <v>12712</v>
      </c>
      <c r="QID1" t="s">
        <v>12713</v>
      </c>
      <c r="QIE1" t="s">
        <v>12714</v>
      </c>
      <c r="QIF1" t="s">
        <v>12715</v>
      </c>
      <c r="QIG1" t="s">
        <v>12716</v>
      </c>
      <c r="QIH1" t="s">
        <v>12717</v>
      </c>
      <c r="QII1" t="s">
        <v>12718</v>
      </c>
      <c r="QIJ1" t="s">
        <v>12719</v>
      </c>
      <c r="QIK1" t="s">
        <v>12720</v>
      </c>
      <c r="QIL1" t="s">
        <v>12721</v>
      </c>
      <c r="QIM1" t="s">
        <v>12722</v>
      </c>
      <c r="QIN1" t="s">
        <v>12723</v>
      </c>
      <c r="QIO1" t="s">
        <v>12724</v>
      </c>
      <c r="QIP1" t="s">
        <v>12725</v>
      </c>
      <c r="QIQ1" t="s">
        <v>12726</v>
      </c>
      <c r="QIR1" t="s">
        <v>12727</v>
      </c>
      <c r="QIS1" t="s">
        <v>12728</v>
      </c>
      <c r="QIT1" t="s">
        <v>12729</v>
      </c>
      <c r="QIU1" t="s">
        <v>12730</v>
      </c>
      <c r="QIV1" t="s">
        <v>12731</v>
      </c>
      <c r="QIW1" t="s">
        <v>12732</v>
      </c>
      <c r="QIX1" t="s">
        <v>12733</v>
      </c>
      <c r="QIY1" t="s">
        <v>12734</v>
      </c>
      <c r="QIZ1" t="s">
        <v>12735</v>
      </c>
      <c r="QJA1" t="s">
        <v>12736</v>
      </c>
      <c r="QJB1" t="s">
        <v>12737</v>
      </c>
      <c r="QJC1" t="s">
        <v>12738</v>
      </c>
      <c r="QJD1" t="s">
        <v>12739</v>
      </c>
      <c r="QJE1" t="s">
        <v>12740</v>
      </c>
      <c r="QJF1" t="s">
        <v>12741</v>
      </c>
      <c r="QJG1" t="s">
        <v>12742</v>
      </c>
      <c r="QJH1" t="s">
        <v>12743</v>
      </c>
      <c r="QJI1" t="s">
        <v>12744</v>
      </c>
      <c r="QJJ1" t="s">
        <v>12745</v>
      </c>
      <c r="QJK1" t="s">
        <v>12746</v>
      </c>
      <c r="QJL1" t="s">
        <v>12747</v>
      </c>
      <c r="QJM1" t="s">
        <v>12748</v>
      </c>
      <c r="QJN1" t="s">
        <v>12749</v>
      </c>
      <c r="QJO1" t="s">
        <v>12750</v>
      </c>
      <c r="QJP1" t="s">
        <v>12751</v>
      </c>
      <c r="QJQ1" t="s">
        <v>12752</v>
      </c>
      <c r="QJR1" t="s">
        <v>12753</v>
      </c>
      <c r="QJS1" t="s">
        <v>12754</v>
      </c>
      <c r="QJT1" t="s">
        <v>12755</v>
      </c>
      <c r="QJU1" t="s">
        <v>12756</v>
      </c>
      <c r="QJV1" t="s">
        <v>12757</v>
      </c>
      <c r="QJW1" t="s">
        <v>12758</v>
      </c>
      <c r="QJX1" t="s">
        <v>12759</v>
      </c>
      <c r="QJY1" t="s">
        <v>12760</v>
      </c>
      <c r="QJZ1" t="s">
        <v>12761</v>
      </c>
      <c r="QKA1" t="s">
        <v>12762</v>
      </c>
      <c r="QKB1" t="s">
        <v>12763</v>
      </c>
      <c r="QKC1" t="s">
        <v>12764</v>
      </c>
      <c r="QKD1" t="s">
        <v>12765</v>
      </c>
      <c r="QKE1" t="s">
        <v>12766</v>
      </c>
      <c r="QKF1" t="s">
        <v>12767</v>
      </c>
      <c r="QKG1" t="s">
        <v>12768</v>
      </c>
      <c r="QKH1" t="s">
        <v>12769</v>
      </c>
      <c r="QKI1" t="s">
        <v>12770</v>
      </c>
      <c r="QKJ1" t="s">
        <v>12771</v>
      </c>
      <c r="QKK1" t="s">
        <v>12772</v>
      </c>
      <c r="QKL1" t="s">
        <v>12773</v>
      </c>
      <c r="QKM1" t="s">
        <v>12774</v>
      </c>
      <c r="QKN1" t="s">
        <v>12775</v>
      </c>
      <c r="QKO1" t="s">
        <v>12776</v>
      </c>
      <c r="QKP1" t="s">
        <v>12777</v>
      </c>
      <c r="QKQ1" t="s">
        <v>12778</v>
      </c>
      <c r="QKR1" t="s">
        <v>12779</v>
      </c>
      <c r="QKS1" t="s">
        <v>12780</v>
      </c>
      <c r="QKT1" t="s">
        <v>12781</v>
      </c>
      <c r="QKU1" t="s">
        <v>12782</v>
      </c>
      <c r="QKV1" t="s">
        <v>12783</v>
      </c>
      <c r="QKW1" t="s">
        <v>12784</v>
      </c>
      <c r="QKX1" t="s">
        <v>12785</v>
      </c>
      <c r="QKY1" t="s">
        <v>12786</v>
      </c>
      <c r="QKZ1" t="s">
        <v>12787</v>
      </c>
      <c r="QLA1" t="s">
        <v>12788</v>
      </c>
      <c r="QLB1" t="s">
        <v>12789</v>
      </c>
      <c r="QLC1" t="s">
        <v>12790</v>
      </c>
      <c r="QLD1" t="s">
        <v>12791</v>
      </c>
      <c r="QLE1" t="s">
        <v>12792</v>
      </c>
      <c r="QLF1" t="s">
        <v>12793</v>
      </c>
      <c r="QLG1" t="s">
        <v>12794</v>
      </c>
      <c r="QLH1" t="s">
        <v>12795</v>
      </c>
      <c r="QLI1" t="s">
        <v>12796</v>
      </c>
      <c r="QLJ1" t="s">
        <v>12797</v>
      </c>
      <c r="QLK1" t="s">
        <v>12798</v>
      </c>
      <c r="QLL1" t="s">
        <v>12799</v>
      </c>
      <c r="QLM1" t="s">
        <v>12800</v>
      </c>
      <c r="QLN1" t="s">
        <v>12801</v>
      </c>
      <c r="QLO1" t="s">
        <v>12802</v>
      </c>
      <c r="QLP1" t="s">
        <v>12803</v>
      </c>
      <c r="QLQ1" t="s">
        <v>12804</v>
      </c>
      <c r="QLR1" t="s">
        <v>12805</v>
      </c>
      <c r="QLS1" t="s">
        <v>12806</v>
      </c>
      <c r="QLT1" t="s">
        <v>12807</v>
      </c>
      <c r="QLU1" t="s">
        <v>12808</v>
      </c>
      <c r="QLV1" t="s">
        <v>12809</v>
      </c>
      <c r="QLW1" t="s">
        <v>12810</v>
      </c>
      <c r="QLX1" t="s">
        <v>12811</v>
      </c>
      <c r="QLY1" t="s">
        <v>12812</v>
      </c>
      <c r="QLZ1" t="s">
        <v>12813</v>
      </c>
      <c r="QMA1" t="s">
        <v>12814</v>
      </c>
      <c r="QMB1" t="s">
        <v>12815</v>
      </c>
      <c r="QMC1" t="s">
        <v>12816</v>
      </c>
      <c r="QMD1" t="s">
        <v>12817</v>
      </c>
      <c r="QME1" t="s">
        <v>12818</v>
      </c>
      <c r="QMF1" t="s">
        <v>12819</v>
      </c>
      <c r="QMG1" t="s">
        <v>12820</v>
      </c>
      <c r="QMH1" t="s">
        <v>12821</v>
      </c>
      <c r="QMI1" t="s">
        <v>12822</v>
      </c>
      <c r="QMJ1" t="s">
        <v>12823</v>
      </c>
      <c r="QMK1" t="s">
        <v>12824</v>
      </c>
      <c r="QML1" t="s">
        <v>12825</v>
      </c>
      <c r="QMM1" t="s">
        <v>12826</v>
      </c>
      <c r="QMN1" t="s">
        <v>12827</v>
      </c>
      <c r="QMO1" t="s">
        <v>12828</v>
      </c>
      <c r="QMP1" t="s">
        <v>12829</v>
      </c>
      <c r="QMQ1" t="s">
        <v>12830</v>
      </c>
      <c r="QMR1" t="s">
        <v>12831</v>
      </c>
      <c r="QMS1" t="s">
        <v>12832</v>
      </c>
      <c r="QMT1" t="s">
        <v>12833</v>
      </c>
      <c r="QMU1" t="s">
        <v>12834</v>
      </c>
      <c r="QMV1" t="s">
        <v>12835</v>
      </c>
      <c r="QMW1" t="s">
        <v>12836</v>
      </c>
      <c r="QMX1" t="s">
        <v>12837</v>
      </c>
      <c r="QMY1" t="s">
        <v>12838</v>
      </c>
      <c r="QMZ1" t="s">
        <v>12839</v>
      </c>
      <c r="QNA1" t="s">
        <v>12840</v>
      </c>
      <c r="QNB1" t="s">
        <v>12841</v>
      </c>
      <c r="QNC1" t="s">
        <v>12842</v>
      </c>
      <c r="QND1" t="s">
        <v>12843</v>
      </c>
      <c r="QNE1" t="s">
        <v>12844</v>
      </c>
      <c r="QNF1" t="s">
        <v>12845</v>
      </c>
      <c r="QNG1" t="s">
        <v>12846</v>
      </c>
      <c r="QNH1" t="s">
        <v>12847</v>
      </c>
      <c r="QNI1" t="s">
        <v>12848</v>
      </c>
      <c r="QNJ1" t="s">
        <v>12849</v>
      </c>
      <c r="QNK1" t="s">
        <v>12850</v>
      </c>
      <c r="QNL1" t="s">
        <v>12851</v>
      </c>
      <c r="QNM1" t="s">
        <v>12852</v>
      </c>
      <c r="QNN1" t="s">
        <v>12853</v>
      </c>
      <c r="QNO1" t="s">
        <v>12854</v>
      </c>
      <c r="QNP1" t="s">
        <v>12855</v>
      </c>
      <c r="QNQ1" t="s">
        <v>12856</v>
      </c>
      <c r="QNR1" t="s">
        <v>12857</v>
      </c>
      <c r="QNS1" t="s">
        <v>12858</v>
      </c>
      <c r="QNT1" t="s">
        <v>12859</v>
      </c>
      <c r="QNU1" t="s">
        <v>12860</v>
      </c>
      <c r="QNV1" t="s">
        <v>12861</v>
      </c>
      <c r="QNW1" t="s">
        <v>12862</v>
      </c>
      <c r="QNX1" t="s">
        <v>12863</v>
      </c>
      <c r="QNY1" t="s">
        <v>12864</v>
      </c>
      <c r="QNZ1" t="s">
        <v>12865</v>
      </c>
      <c r="QOA1" t="s">
        <v>12866</v>
      </c>
      <c r="QOB1" t="s">
        <v>12867</v>
      </c>
      <c r="QOC1" t="s">
        <v>12868</v>
      </c>
      <c r="QOD1" t="s">
        <v>12869</v>
      </c>
      <c r="QOE1" t="s">
        <v>12870</v>
      </c>
      <c r="QOF1" t="s">
        <v>12871</v>
      </c>
      <c r="QOG1" t="s">
        <v>12872</v>
      </c>
      <c r="QOH1" t="s">
        <v>12873</v>
      </c>
      <c r="QOI1" t="s">
        <v>12874</v>
      </c>
      <c r="QOJ1" t="s">
        <v>12875</v>
      </c>
      <c r="QOK1" t="s">
        <v>12876</v>
      </c>
      <c r="QOL1" t="s">
        <v>12877</v>
      </c>
      <c r="QOM1" t="s">
        <v>12878</v>
      </c>
      <c r="QON1" t="s">
        <v>12879</v>
      </c>
      <c r="QOO1" t="s">
        <v>12880</v>
      </c>
      <c r="QOP1" t="s">
        <v>12881</v>
      </c>
      <c r="QOQ1" t="s">
        <v>12882</v>
      </c>
      <c r="QOR1" t="s">
        <v>12883</v>
      </c>
      <c r="QOS1" t="s">
        <v>12884</v>
      </c>
      <c r="QOT1" t="s">
        <v>12885</v>
      </c>
      <c r="QOU1" t="s">
        <v>12886</v>
      </c>
      <c r="QOV1" t="s">
        <v>12887</v>
      </c>
      <c r="QOW1" t="s">
        <v>12888</v>
      </c>
      <c r="QOX1" t="s">
        <v>12889</v>
      </c>
      <c r="QOY1" t="s">
        <v>12890</v>
      </c>
      <c r="QOZ1" t="s">
        <v>12891</v>
      </c>
      <c r="QPA1" t="s">
        <v>12892</v>
      </c>
      <c r="QPB1" t="s">
        <v>12893</v>
      </c>
      <c r="QPC1" t="s">
        <v>12894</v>
      </c>
      <c r="QPD1" t="s">
        <v>12895</v>
      </c>
      <c r="QPE1" t="s">
        <v>12896</v>
      </c>
      <c r="QPF1" t="s">
        <v>12897</v>
      </c>
      <c r="QPG1" t="s">
        <v>12898</v>
      </c>
      <c r="QPH1" t="s">
        <v>12899</v>
      </c>
      <c r="QPI1" t="s">
        <v>12900</v>
      </c>
      <c r="QPJ1" t="s">
        <v>12901</v>
      </c>
      <c r="QPK1" t="s">
        <v>12902</v>
      </c>
      <c r="QPL1" t="s">
        <v>12903</v>
      </c>
      <c r="QPM1" t="s">
        <v>12904</v>
      </c>
      <c r="QPN1" t="s">
        <v>12905</v>
      </c>
      <c r="QPO1" t="s">
        <v>12906</v>
      </c>
      <c r="QPP1" t="s">
        <v>12907</v>
      </c>
      <c r="QPQ1" t="s">
        <v>12908</v>
      </c>
      <c r="QPR1" t="s">
        <v>12909</v>
      </c>
      <c r="QPS1" t="s">
        <v>12910</v>
      </c>
      <c r="QPT1" t="s">
        <v>12911</v>
      </c>
      <c r="QPU1" t="s">
        <v>12912</v>
      </c>
      <c r="QPV1" t="s">
        <v>12913</v>
      </c>
      <c r="QPW1" t="s">
        <v>12914</v>
      </c>
      <c r="QPX1" t="s">
        <v>12915</v>
      </c>
      <c r="QPY1" t="s">
        <v>12916</v>
      </c>
      <c r="QPZ1" t="s">
        <v>12917</v>
      </c>
      <c r="QQA1" t="s">
        <v>12918</v>
      </c>
      <c r="QQB1" t="s">
        <v>12919</v>
      </c>
      <c r="QQC1" t="s">
        <v>12920</v>
      </c>
      <c r="QQD1" t="s">
        <v>12921</v>
      </c>
      <c r="QQE1" t="s">
        <v>12922</v>
      </c>
      <c r="QQF1" t="s">
        <v>12923</v>
      </c>
      <c r="QQG1" t="s">
        <v>12924</v>
      </c>
      <c r="QQH1" t="s">
        <v>12925</v>
      </c>
      <c r="QQI1" t="s">
        <v>12926</v>
      </c>
      <c r="QQJ1" t="s">
        <v>12927</v>
      </c>
      <c r="QQK1" t="s">
        <v>12928</v>
      </c>
      <c r="QQL1" t="s">
        <v>12929</v>
      </c>
      <c r="QQM1" t="s">
        <v>12930</v>
      </c>
      <c r="QQN1" t="s">
        <v>12931</v>
      </c>
      <c r="QQO1" t="s">
        <v>12932</v>
      </c>
      <c r="QQP1" t="s">
        <v>12933</v>
      </c>
      <c r="QQQ1" t="s">
        <v>12934</v>
      </c>
      <c r="QQR1" t="s">
        <v>12935</v>
      </c>
      <c r="QQS1" t="s">
        <v>12936</v>
      </c>
      <c r="QQT1" t="s">
        <v>12937</v>
      </c>
      <c r="QQU1" t="s">
        <v>12938</v>
      </c>
      <c r="QQV1" t="s">
        <v>12939</v>
      </c>
      <c r="QQW1" t="s">
        <v>12940</v>
      </c>
      <c r="QQX1" t="s">
        <v>12941</v>
      </c>
      <c r="QQY1" t="s">
        <v>12942</v>
      </c>
      <c r="QQZ1" t="s">
        <v>12943</v>
      </c>
      <c r="QRA1" t="s">
        <v>12944</v>
      </c>
      <c r="QRB1" t="s">
        <v>12945</v>
      </c>
      <c r="QRC1" t="s">
        <v>12946</v>
      </c>
      <c r="QRD1" t="s">
        <v>12947</v>
      </c>
      <c r="QRE1" t="s">
        <v>12948</v>
      </c>
      <c r="QRF1" t="s">
        <v>12949</v>
      </c>
      <c r="QRG1" t="s">
        <v>12950</v>
      </c>
      <c r="QRH1" t="s">
        <v>12951</v>
      </c>
      <c r="QRI1" t="s">
        <v>12952</v>
      </c>
      <c r="QRJ1" t="s">
        <v>12953</v>
      </c>
      <c r="QRK1" t="s">
        <v>12954</v>
      </c>
      <c r="QRL1" t="s">
        <v>12955</v>
      </c>
      <c r="QRM1" t="s">
        <v>12956</v>
      </c>
      <c r="QRN1" t="s">
        <v>12957</v>
      </c>
      <c r="QRO1" t="s">
        <v>12958</v>
      </c>
      <c r="QRP1" t="s">
        <v>12959</v>
      </c>
      <c r="QRQ1" t="s">
        <v>12960</v>
      </c>
      <c r="QRR1" t="s">
        <v>12961</v>
      </c>
      <c r="QRS1" t="s">
        <v>12962</v>
      </c>
      <c r="QRT1" t="s">
        <v>12963</v>
      </c>
      <c r="QRU1" t="s">
        <v>12964</v>
      </c>
      <c r="QRV1" t="s">
        <v>12965</v>
      </c>
      <c r="QRW1" t="s">
        <v>12966</v>
      </c>
      <c r="QRX1" t="s">
        <v>12967</v>
      </c>
      <c r="QRY1" t="s">
        <v>12968</v>
      </c>
      <c r="QRZ1" t="s">
        <v>12969</v>
      </c>
      <c r="QSA1" t="s">
        <v>12970</v>
      </c>
      <c r="QSB1" t="s">
        <v>12971</v>
      </c>
      <c r="QSC1" t="s">
        <v>12972</v>
      </c>
      <c r="QSD1" t="s">
        <v>12973</v>
      </c>
      <c r="QSE1" t="s">
        <v>12974</v>
      </c>
      <c r="QSF1" t="s">
        <v>12975</v>
      </c>
      <c r="QSG1" t="s">
        <v>12976</v>
      </c>
      <c r="QSH1" t="s">
        <v>12977</v>
      </c>
      <c r="QSI1" t="s">
        <v>12978</v>
      </c>
      <c r="QSJ1" t="s">
        <v>12979</v>
      </c>
      <c r="QSK1" t="s">
        <v>12980</v>
      </c>
      <c r="QSL1" t="s">
        <v>12981</v>
      </c>
      <c r="QSM1" t="s">
        <v>12982</v>
      </c>
      <c r="QSN1" t="s">
        <v>12983</v>
      </c>
      <c r="QSO1" t="s">
        <v>12984</v>
      </c>
      <c r="QSP1" t="s">
        <v>12985</v>
      </c>
      <c r="QSQ1" t="s">
        <v>12986</v>
      </c>
      <c r="QSR1" t="s">
        <v>12987</v>
      </c>
      <c r="QSS1" t="s">
        <v>12988</v>
      </c>
      <c r="QST1" t="s">
        <v>12989</v>
      </c>
      <c r="QSU1" t="s">
        <v>12990</v>
      </c>
      <c r="QSV1" t="s">
        <v>12991</v>
      </c>
      <c r="QSW1" t="s">
        <v>12992</v>
      </c>
      <c r="QSX1" t="s">
        <v>12993</v>
      </c>
      <c r="QSY1" t="s">
        <v>12994</v>
      </c>
      <c r="QSZ1" t="s">
        <v>12995</v>
      </c>
      <c r="QTA1" t="s">
        <v>12996</v>
      </c>
      <c r="QTB1" t="s">
        <v>12997</v>
      </c>
      <c r="QTC1" t="s">
        <v>12998</v>
      </c>
      <c r="QTD1" t="s">
        <v>12999</v>
      </c>
      <c r="QTE1" t="s">
        <v>13000</v>
      </c>
      <c r="QTF1" t="s">
        <v>13001</v>
      </c>
      <c r="QTG1" t="s">
        <v>13002</v>
      </c>
      <c r="QTH1" t="s">
        <v>13003</v>
      </c>
      <c r="QTI1" t="s">
        <v>13004</v>
      </c>
      <c r="QTJ1" t="s">
        <v>13005</v>
      </c>
      <c r="QTK1" t="s">
        <v>13006</v>
      </c>
      <c r="QTL1" t="s">
        <v>13007</v>
      </c>
      <c r="QTM1" t="s">
        <v>13008</v>
      </c>
      <c r="QTN1" t="s">
        <v>13009</v>
      </c>
      <c r="QTO1" t="s">
        <v>13010</v>
      </c>
      <c r="QTP1" t="s">
        <v>13011</v>
      </c>
      <c r="QTQ1" t="s">
        <v>13012</v>
      </c>
      <c r="QTR1" t="s">
        <v>13013</v>
      </c>
      <c r="QTS1" t="s">
        <v>13014</v>
      </c>
      <c r="QTT1" t="s">
        <v>13015</v>
      </c>
      <c r="QTU1" t="s">
        <v>13016</v>
      </c>
      <c r="QTV1" t="s">
        <v>13017</v>
      </c>
      <c r="QTW1" t="s">
        <v>13018</v>
      </c>
      <c r="QTX1" t="s">
        <v>13019</v>
      </c>
      <c r="QTY1" t="s">
        <v>13020</v>
      </c>
      <c r="QTZ1" t="s">
        <v>13021</v>
      </c>
      <c r="QUA1" t="s">
        <v>13022</v>
      </c>
      <c r="QUB1" t="s">
        <v>13023</v>
      </c>
      <c r="QUC1" t="s">
        <v>13024</v>
      </c>
      <c r="QUD1" t="s">
        <v>13025</v>
      </c>
      <c r="QUE1" t="s">
        <v>13026</v>
      </c>
      <c r="QUF1" t="s">
        <v>13027</v>
      </c>
      <c r="QUG1" t="s">
        <v>13028</v>
      </c>
      <c r="QUH1" t="s">
        <v>13029</v>
      </c>
      <c r="QUI1" t="s">
        <v>13030</v>
      </c>
      <c r="QUJ1" t="s">
        <v>13031</v>
      </c>
      <c r="QUK1" t="s">
        <v>13032</v>
      </c>
      <c r="QUL1" t="s">
        <v>13033</v>
      </c>
      <c r="QUM1" t="s">
        <v>13034</v>
      </c>
      <c r="QUN1" t="s">
        <v>13035</v>
      </c>
      <c r="QUO1" t="s">
        <v>13036</v>
      </c>
      <c r="QUP1" t="s">
        <v>13037</v>
      </c>
      <c r="QUQ1" t="s">
        <v>13038</v>
      </c>
      <c r="QUR1" t="s">
        <v>13039</v>
      </c>
      <c r="QUS1" t="s">
        <v>13040</v>
      </c>
      <c r="QUT1" t="s">
        <v>13041</v>
      </c>
      <c r="QUU1" t="s">
        <v>13042</v>
      </c>
      <c r="QUV1" t="s">
        <v>13043</v>
      </c>
      <c r="QUW1" t="s">
        <v>13044</v>
      </c>
      <c r="QUX1" t="s">
        <v>13045</v>
      </c>
      <c r="QUY1" t="s">
        <v>13046</v>
      </c>
      <c r="QUZ1" t="s">
        <v>13047</v>
      </c>
      <c r="QVA1" t="s">
        <v>13048</v>
      </c>
      <c r="QVB1" t="s">
        <v>13049</v>
      </c>
      <c r="QVC1" t="s">
        <v>13050</v>
      </c>
      <c r="QVD1" t="s">
        <v>13051</v>
      </c>
      <c r="QVE1" t="s">
        <v>13052</v>
      </c>
      <c r="QVF1" t="s">
        <v>13053</v>
      </c>
      <c r="QVG1" t="s">
        <v>13054</v>
      </c>
      <c r="QVH1" t="s">
        <v>13055</v>
      </c>
      <c r="QVI1" t="s">
        <v>13056</v>
      </c>
      <c r="QVJ1" t="s">
        <v>13057</v>
      </c>
      <c r="QVK1" t="s">
        <v>13058</v>
      </c>
      <c r="QVL1" t="s">
        <v>13059</v>
      </c>
      <c r="QVM1" t="s">
        <v>13060</v>
      </c>
      <c r="QVN1" t="s">
        <v>13061</v>
      </c>
      <c r="QVO1" t="s">
        <v>13062</v>
      </c>
      <c r="QVP1" t="s">
        <v>13063</v>
      </c>
      <c r="QVQ1" t="s">
        <v>13064</v>
      </c>
      <c r="QVR1" t="s">
        <v>13065</v>
      </c>
      <c r="QVS1" t="s">
        <v>13066</v>
      </c>
      <c r="QVT1" t="s">
        <v>13067</v>
      </c>
      <c r="QVU1" t="s">
        <v>13068</v>
      </c>
      <c r="QVV1" t="s">
        <v>13069</v>
      </c>
      <c r="QVW1" t="s">
        <v>13070</v>
      </c>
      <c r="QVX1" t="s">
        <v>13071</v>
      </c>
      <c r="QVY1" t="s">
        <v>13072</v>
      </c>
      <c r="QVZ1" t="s">
        <v>13073</v>
      </c>
      <c r="QWA1" t="s">
        <v>13074</v>
      </c>
      <c r="QWB1" t="s">
        <v>13075</v>
      </c>
      <c r="QWC1" t="s">
        <v>13076</v>
      </c>
      <c r="QWD1" t="s">
        <v>13077</v>
      </c>
      <c r="QWE1" t="s">
        <v>13078</v>
      </c>
      <c r="QWF1" t="s">
        <v>13079</v>
      </c>
      <c r="QWG1" t="s">
        <v>13080</v>
      </c>
      <c r="QWH1" t="s">
        <v>13081</v>
      </c>
      <c r="QWI1" t="s">
        <v>13082</v>
      </c>
      <c r="QWJ1" t="s">
        <v>13083</v>
      </c>
      <c r="QWK1" t="s">
        <v>13084</v>
      </c>
      <c r="QWL1" t="s">
        <v>13085</v>
      </c>
      <c r="QWM1" t="s">
        <v>13086</v>
      </c>
      <c r="QWN1" t="s">
        <v>13087</v>
      </c>
      <c r="QWO1" t="s">
        <v>13088</v>
      </c>
      <c r="QWP1" t="s">
        <v>13089</v>
      </c>
      <c r="QWQ1" t="s">
        <v>13090</v>
      </c>
      <c r="QWR1" t="s">
        <v>13091</v>
      </c>
      <c r="QWS1" t="s">
        <v>13092</v>
      </c>
      <c r="QWT1" t="s">
        <v>13093</v>
      </c>
      <c r="QWU1" t="s">
        <v>13094</v>
      </c>
      <c r="QWV1" t="s">
        <v>13095</v>
      </c>
      <c r="QWW1" t="s">
        <v>13096</v>
      </c>
      <c r="QWX1" t="s">
        <v>13097</v>
      </c>
      <c r="QWY1" t="s">
        <v>13098</v>
      </c>
      <c r="QWZ1" t="s">
        <v>13099</v>
      </c>
      <c r="QXA1" t="s">
        <v>13100</v>
      </c>
      <c r="QXB1" t="s">
        <v>13101</v>
      </c>
      <c r="QXC1" t="s">
        <v>13102</v>
      </c>
      <c r="QXD1" t="s">
        <v>13103</v>
      </c>
      <c r="QXE1" t="s">
        <v>13104</v>
      </c>
      <c r="QXF1" t="s">
        <v>13105</v>
      </c>
      <c r="QXG1" t="s">
        <v>13106</v>
      </c>
      <c r="QXH1" t="s">
        <v>13107</v>
      </c>
      <c r="QXI1" t="s">
        <v>13108</v>
      </c>
      <c r="QXJ1" t="s">
        <v>13109</v>
      </c>
      <c r="QXK1" t="s">
        <v>13110</v>
      </c>
      <c r="QXL1" t="s">
        <v>13111</v>
      </c>
      <c r="QXM1" t="s">
        <v>13112</v>
      </c>
      <c r="QXN1" t="s">
        <v>13113</v>
      </c>
      <c r="QXO1" t="s">
        <v>13114</v>
      </c>
      <c r="QXP1" t="s">
        <v>13115</v>
      </c>
      <c r="QXQ1" t="s">
        <v>13116</v>
      </c>
      <c r="QXR1" t="s">
        <v>13117</v>
      </c>
      <c r="QXS1" t="s">
        <v>13118</v>
      </c>
      <c r="QXT1" t="s">
        <v>13119</v>
      </c>
      <c r="QXU1" t="s">
        <v>13120</v>
      </c>
      <c r="QXV1" t="s">
        <v>13121</v>
      </c>
      <c r="QXW1" t="s">
        <v>13122</v>
      </c>
      <c r="QXX1" t="s">
        <v>13123</v>
      </c>
      <c r="QXY1" t="s">
        <v>13124</v>
      </c>
      <c r="QXZ1" t="s">
        <v>13125</v>
      </c>
      <c r="QYA1" t="s">
        <v>13126</v>
      </c>
      <c r="QYB1" t="s">
        <v>13127</v>
      </c>
      <c r="QYC1" t="s">
        <v>13128</v>
      </c>
      <c r="QYD1" t="s">
        <v>13129</v>
      </c>
      <c r="QYE1" t="s">
        <v>13130</v>
      </c>
      <c r="QYF1" t="s">
        <v>13131</v>
      </c>
      <c r="QYG1" t="s">
        <v>13132</v>
      </c>
      <c r="QYH1" t="s">
        <v>13133</v>
      </c>
      <c r="QYI1" t="s">
        <v>13134</v>
      </c>
      <c r="QYJ1" t="s">
        <v>13135</v>
      </c>
      <c r="QYK1" t="s">
        <v>13136</v>
      </c>
      <c r="QYL1" t="s">
        <v>13137</v>
      </c>
      <c r="QYM1" t="s">
        <v>13138</v>
      </c>
      <c r="QYN1" t="s">
        <v>13139</v>
      </c>
      <c r="QYO1" t="s">
        <v>13140</v>
      </c>
      <c r="QYP1" t="s">
        <v>13141</v>
      </c>
      <c r="QYQ1" t="s">
        <v>13142</v>
      </c>
      <c r="QYR1" t="s">
        <v>13143</v>
      </c>
      <c r="QYS1" t="s">
        <v>13144</v>
      </c>
      <c r="QYT1" t="s">
        <v>13145</v>
      </c>
      <c r="QYU1" t="s">
        <v>13146</v>
      </c>
      <c r="QYV1" t="s">
        <v>13147</v>
      </c>
      <c r="QYW1" t="s">
        <v>13148</v>
      </c>
      <c r="QYX1" t="s">
        <v>13149</v>
      </c>
      <c r="QYY1" t="s">
        <v>13150</v>
      </c>
      <c r="QYZ1" t="s">
        <v>13151</v>
      </c>
      <c r="QZA1" t="s">
        <v>13152</v>
      </c>
      <c r="QZB1" t="s">
        <v>13153</v>
      </c>
      <c r="QZC1" t="s">
        <v>13154</v>
      </c>
      <c r="QZD1" t="s">
        <v>13155</v>
      </c>
      <c r="QZE1" t="s">
        <v>13156</v>
      </c>
      <c r="QZF1" t="s">
        <v>13157</v>
      </c>
      <c r="QZG1" t="s">
        <v>13158</v>
      </c>
      <c r="QZH1" t="s">
        <v>13159</v>
      </c>
      <c r="QZI1" t="s">
        <v>13160</v>
      </c>
      <c r="QZJ1" t="s">
        <v>13161</v>
      </c>
      <c r="QZK1" t="s">
        <v>13162</v>
      </c>
      <c r="QZL1" t="s">
        <v>13163</v>
      </c>
      <c r="QZM1" t="s">
        <v>13164</v>
      </c>
      <c r="QZN1" t="s">
        <v>13165</v>
      </c>
      <c r="QZO1" t="s">
        <v>13166</v>
      </c>
      <c r="QZP1" t="s">
        <v>13167</v>
      </c>
      <c r="QZQ1" t="s">
        <v>13168</v>
      </c>
      <c r="QZR1" t="s">
        <v>13169</v>
      </c>
      <c r="QZS1" t="s">
        <v>13170</v>
      </c>
      <c r="QZT1" t="s">
        <v>13171</v>
      </c>
      <c r="QZU1" t="s">
        <v>13172</v>
      </c>
      <c r="QZV1" t="s">
        <v>13173</v>
      </c>
      <c r="QZW1" t="s">
        <v>13174</v>
      </c>
      <c r="QZX1" t="s">
        <v>13175</v>
      </c>
      <c r="QZY1" t="s">
        <v>13176</v>
      </c>
      <c r="QZZ1" t="s">
        <v>13177</v>
      </c>
      <c r="RAA1" t="s">
        <v>13178</v>
      </c>
      <c r="RAB1" t="s">
        <v>13179</v>
      </c>
      <c r="RAC1" t="s">
        <v>13180</v>
      </c>
      <c r="RAD1" t="s">
        <v>13181</v>
      </c>
      <c r="RAE1" t="s">
        <v>13182</v>
      </c>
      <c r="RAF1" t="s">
        <v>13183</v>
      </c>
      <c r="RAG1" t="s">
        <v>13184</v>
      </c>
      <c r="RAH1" t="s">
        <v>13185</v>
      </c>
      <c r="RAI1" t="s">
        <v>13186</v>
      </c>
      <c r="RAJ1" t="s">
        <v>13187</v>
      </c>
      <c r="RAK1" t="s">
        <v>13188</v>
      </c>
      <c r="RAL1" t="s">
        <v>13189</v>
      </c>
      <c r="RAM1" t="s">
        <v>13190</v>
      </c>
      <c r="RAN1" t="s">
        <v>13191</v>
      </c>
      <c r="RAO1" t="s">
        <v>13192</v>
      </c>
      <c r="RAP1" t="s">
        <v>13193</v>
      </c>
      <c r="RAQ1" t="s">
        <v>13194</v>
      </c>
      <c r="RAR1" t="s">
        <v>13195</v>
      </c>
      <c r="RAS1" t="s">
        <v>13196</v>
      </c>
      <c r="RAT1" t="s">
        <v>13197</v>
      </c>
      <c r="RAU1" t="s">
        <v>13198</v>
      </c>
      <c r="RAV1" t="s">
        <v>13199</v>
      </c>
      <c r="RAW1" t="s">
        <v>13200</v>
      </c>
      <c r="RAX1" t="s">
        <v>13201</v>
      </c>
      <c r="RAY1" t="s">
        <v>13202</v>
      </c>
      <c r="RAZ1" t="s">
        <v>13203</v>
      </c>
      <c r="RBA1" t="s">
        <v>13204</v>
      </c>
      <c r="RBB1" t="s">
        <v>13205</v>
      </c>
      <c r="RBC1" t="s">
        <v>13206</v>
      </c>
      <c r="RBD1" t="s">
        <v>13207</v>
      </c>
      <c r="RBE1" t="s">
        <v>13208</v>
      </c>
      <c r="RBF1" t="s">
        <v>13209</v>
      </c>
      <c r="RBG1" t="s">
        <v>13210</v>
      </c>
      <c r="RBH1" t="s">
        <v>13211</v>
      </c>
      <c r="RBI1" t="s">
        <v>13212</v>
      </c>
      <c r="RBJ1" t="s">
        <v>13213</v>
      </c>
      <c r="RBK1" t="s">
        <v>13214</v>
      </c>
      <c r="RBL1" t="s">
        <v>13215</v>
      </c>
      <c r="RBM1" t="s">
        <v>13216</v>
      </c>
      <c r="RBN1" t="s">
        <v>13217</v>
      </c>
      <c r="RBO1" t="s">
        <v>13218</v>
      </c>
      <c r="RBP1" t="s">
        <v>13219</v>
      </c>
      <c r="RBQ1" t="s">
        <v>13220</v>
      </c>
      <c r="RBR1" t="s">
        <v>13221</v>
      </c>
      <c r="RBS1" t="s">
        <v>13222</v>
      </c>
      <c r="RBT1" t="s">
        <v>13223</v>
      </c>
      <c r="RBU1" t="s">
        <v>13224</v>
      </c>
      <c r="RBV1" t="s">
        <v>13225</v>
      </c>
      <c r="RBW1" t="s">
        <v>13226</v>
      </c>
      <c r="RBX1" t="s">
        <v>13227</v>
      </c>
      <c r="RBY1" t="s">
        <v>13228</v>
      </c>
      <c r="RBZ1" t="s">
        <v>13229</v>
      </c>
      <c r="RCA1" t="s">
        <v>13230</v>
      </c>
      <c r="RCB1" t="s">
        <v>13231</v>
      </c>
      <c r="RCC1" t="s">
        <v>13232</v>
      </c>
      <c r="RCD1" t="s">
        <v>13233</v>
      </c>
      <c r="RCE1" t="s">
        <v>13234</v>
      </c>
      <c r="RCF1" t="s">
        <v>13235</v>
      </c>
      <c r="RCG1" t="s">
        <v>13236</v>
      </c>
      <c r="RCH1" t="s">
        <v>13237</v>
      </c>
      <c r="RCI1" t="s">
        <v>13238</v>
      </c>
      <c r="RCJ1" t="s">
        <v>13239</v>
      </c>
      <c r="RCK1" t="s">
        <v>13240</v>
      </c>
      <c r="RCL1" t="s">
        <v>13241</v>
      </c>
      <c r="RCM1" t="s">
        <v>13242</v>
      </c>
      <c r="RCN1" t="s">
        <v>13243</v>
      </c>
      <c r="RCO1" t="s">
        <v>13244</v>
      </c>
      <c r="RCP1" t="s">
        <v>13245</v>
      </c>
      <c r="RCQ1" t="s">
        <v>13246</v>
      </c>
      <c r="RCR1" t="s">
        <v>13247</v>
      </c>
      <c r="RCS1" t="s">
        <v>13248</v>
      </c>
      <c r="RCT1" t="s">
        <v>13249</v>
      </c>
      <c r="RCU1" t="s">
        <v>13250</v>
      </c>
      <c r="RCV1" t="s">
        <v>13251</v>
      </c>
      <c r="RCW1" t="s">
        <v>13252</v>
      </c>
      <c r="RCX1" t="s">
        <v>13253</v>
      </c>
      <c r="RCY1" t="s">
        <v>13254</v>
      </c>
      <c r="RCZ1" t="s">
        <v>13255</v>
      </c>
      <c r="RDA1" t="s">
        <v>13256</v>
      </c>
      <c r="RDB1" t="s">
        <v>13257</v>
      </c>
      <c r="RDC1" t="s">
        <v>13258</v>
      </c>
      <c r="RDD1" t="s">
        <v>13259</v>
      </c>
      <c r="RDE1" t="s">
        <v>13260</v>
      </c>
      <c r="RDF1" t="s">
        <v>13261</v>
      </c>
      <c r="RDG1" t="s">
        <v>13262</v>
      </c>
      <c r="RDH1" t="s">
        <v>13263</v>
      </c>
      <c r="RDI1" t="s">
        <v>13264</v>
      </c>
      <c r="RDJ1" t="s">
        <v>13265</v>
      </c>
      <c r="RDK1" t="s">
        <v>13266</v>
      </c>
      <c r="RDL1" t="s">
        <v>13267</v>
      </c>
      <c r="RDM1" t="s">
        <v>13268</v>
      </c>
      <c r="RDN1" t="s">
        <v>13269</v>
      </c>
      <c r="RDO1" t="s">
        <v>13270</v>
      </c>
      <c r="RDP1" t="s">
        <v>13271</v>
      </c>
      <c r="RDQ1" t="s">
        <v>13272</v>
      </c>
      <c r="RDR1" t="s">
        <v>13273</v>
      </c>
      <c r="RDS1" t="s">
        <v>13274</v>
      </c>
      <c r="RDT1" t="s">
        <v>13275</v>
      </c>
      <c r="RDU1" t="s">
        <v>13276</v>
      </c>
      <c r="RDV1" t="s">
        <v>13277</v>
      </c>
      <c r="RDW1" t="s">
        <v>13278</v>
      </c>
      <c r="RDX1" t="s">
        <v>13279</v>
      </c>
      <c r="RDY1" t="s">
        <v>13280</v>
      </c>
      <c r="RDZ1" t="s">
        <v>13281</v>
      </c>
      <c r="REA1" t="s">
        <v>13282</v>
      </c>
      <c r="REB1" t="s">
        <v>13283</v>
      </c>
      <c r="REC1" t="s">
        <v>13284</v>
      </c>
      <c r="RED1" t="s">
        <v>13285</v>
      </c>
      <c r="REE1" t="s">
        <v>13286</v>
      </c>
      <c r="REF1" t="s">
        <v>13287</v>
      </c>
      <c r="REG1" t="s">
        <v>13288</v>
      </c>
      <c r="REH1" t="s">
        <v>13289</v>
      </c>
      <c r="REI1" t="s">
        <v>13290</v>
      </c>
      <c r="REJ1" t="s">
        <v>13291</v>
      </c>
      <c r="REK1" t="s">
        <v>13292</v>
      </c>
      <c r="REL1" t="s">
        <v>13293</v>
      </c>
      <c r="REM1" t="s">
        <v>13294</v>
      </c>
      <c r="REN1" t="s">
        <v>13295</v>
      </c>
      <c r="REO1" t="s">
        <v>13296</v>
      </c>
      <c r="REP1" t="s">
        <v>13297</v>
      </c>
      <c r="REQ1" t="s">
        <v>13298</v>
      </c>
      <c r="RER1" t="s">
        <v>13299</v>
      </c>
      <c r="RES1" t="s">
        <v>13300</v>
      </c>
      <c r="RET1" t="s">
        <v>13301</v>
      </c>
      <c r="REU1" t="s">
        <v>13302</v>
      </c>
      <c r="REV1" t="s">
        <v>13303</v>
      </c>
      <c r="REW1" t="s">
        <v>13304</v>
      </c>
      <c r="REX1" t="s">
        <v>13305</v>
      </c>
      <c r="REY1" t="s">
        <v>13306</v>
      </c>
      <c r="REZ1" t="s">
        <v>13307</v>
      </c>
      <c r="RFA1" t="s">
        <v>13308</v>
      </c>
      <c r="RFB1" t="s">
        <v>13309</v>
      </c>
      <c r="RFC1" t="s">
        <v>13310</v>
      </c>
      <c r="RFD1" t="s">
        <v>13311</v>
      </c>
      <c r="RFE1" t="s">
        <v>13312</v>
      </c>
      <c r="RFF1" t="s">
        <v>13313</v>
      </c>
      <c r="RFG1" t="s">
        <v>13314</v>
      </c>
      <c r="RFH1" t="s">
        <v>13315</v>
      </c>
      <c r="RFI1" t="s">
        <v>13316</v>
      </c>
      <c r="RFJ1" t="s">
        <v>13317</v>
      </c>
      <c r="RFK1" t="s">
        <v>13318</v>
      </c>
      <c r="RFL1" t="s">
        <v>13319</v>
      </c>
      <c r="RFM1" t="s">
        <v>13320</v>
      </c>
      <c r="RFN1" t="s">
        <v>13321</v>
      </c>
      <c r="RFO1" t="s">
        <v>13322</v>
      </c>
      <c r="RFP1" t="s">
        <v>13323</v>
      </c>
      <c r="RFQ1" t="s">
        <v>13324</v>
      </c>
      <c r="RFR1" t="s">
        <v>13325</v>
      </c>
      <c r="RFS1" t="s">
        <v>13326</v>
      </c>
      <c r="RFT1" t="s">
        <v>13327</v>
      </c>
      <c r="RFU1" t="s">
        <v>13328</v>
      </c>
      <c r="RFV1" t="s">
        <v>13329</v>
      </c>
      <c r="RFW1" t="s">
        <v>13330</v>
      </c>
      <c r="RFX1" t="s">
        <v>13331</v>
      </c>
      <c r="RFY1" t="s">
        <v>13332</v>
      </c>
      <c r="RFZ1" t="s">
        <v>13333</v>
      </c>
      <c r="RGA1" t="s">
        <v>13334</v>
      </c>
      <c r="RGB1" t="s">
        <v>13335</v>
      </c>
      <c r="RGC1" t="s">
        <v>13336</v>
      </c>
      <c r="RGD1" t="s">
        <v>13337</v>
      </c>
      <c r="RGE1" t="s">
        <v>13338</v>
      </c>
      <c r="RGF1" t="s">
        <v>13339</v>
      </c>
      <c r="RGG1" t="s">
        <v>13340</v>
      </c>
      <c r="RGH1" t="s">
        <v>13341</v>
      </c>
      <c r="RGI1" t="s">
        <v>13342</v>
      </c>
      <c r="RGJ1" t="s">
        <v>13343</v>
      </c>
      <c r="RGK1" t="s">
        <v>13344</v>
      </c>
      <c r="RGL1" t="s">
        <v>13345</v>
      </c>
      <c r="RGM1" t="s">
        <v>13346</v>
      </c>
      <c r="RGN1" t="s">
        <v>13347</v>
      </c>
      <c r="RGO1" t="s">
        <v>13348</v>
      </c>
      <c r="RGP1" t="s">
        <v>13349</v>
      </c>
      <c r="RGQ1" t="s">
        <v>13350</v>
      </c>
      <c r="RGR1" t="s">
        <v>13351</v>
      </c>
      <c r="RGS1" t="s">
        <v>13352</v>
      </c>
      <c r="RGT1" t="s">
        <v>13353</v>
      </c>
      <c r="RGU1" t="s">
        <v>13354</v>
      </c>
      <c r="RGV1" t="s">
        <v>13355</v>
      </c>
      <c r="RGW1" t="s">
        <v>13356</v>
      </c>
      <c r="RGX1" t="s">
        <v>13357</v>
      </c>
      <c r="RGY1" t="s">
        <v>13358</v>
      </c>
      <c r="RGZ1" t="s">
        <v>13359</v>
      </c>
      <c r="RHA1" t="s">
        <v>13360</v>
      </c>
      <c r="RHB1" t="s">
        <v>13361</v>
      </c>
      <c r="RHC1" t="s">
        <v>13362</v>
      </c>
      <c r="RHD1" t="s">
        <v>13363</v>
      </c>
      <c r="RHE1" t="s">
        <v>13364</v>
      </c>
      <c r="RHF1" t="s">
        <v>13365</v>
      </c>
      <c r="RHG1" t="s">
        <v>13366</v>
      </c>
      <c r="RHH1" t="s">
        <v>13367</v>
      </c>
      <c r="RHI1" t="s">
        <v>13368</v>
      </c>
      <c r="RHJ1" t="s">
        <v>13369</v>
      </c>
      <c r="RHK1" t="s">
        <v>13370</v>
      </c>
      <c r="RHL1" t="s">
        <v>13371</v>
      </c>
      <c r="RHM1" t="s">
        <v>13372</v>
      </c>
      <c r="RHN1" t="s">
        <v>13373</v>
      </c>
      <c r="RHO1" t="s">
        <v>13374</v>
      </c>
      <c r="RHP1" t="s">
        <v>13375</v>
      </c>
      <c r="RHQ1" t="s">
        <v>13376</v>
      </c>
      <c r="RHR1" t="s">
        <v>13377</v>
      </c>
      <c r="RHS1" t="s">
        <v>13378</v>
      </c>
      <c r="RHT1" t="s">
        <v>13379</v>
      </c>
      <c r="RHU1" t="s">
        <v>13380</v>
      </c>
      <c r="RHV1" t="s">
        <v>13381</v>
      </c>
      <c r="RHW1" t="s">
        <v>13382</v>
      </c>
      <c r="RHX1" t="s">
        <v>13383</v>
      </c>
      <c r="RHY1" t="s">
        <v>13384</v>
      </c>
      <c r="RHZ1" t="s">
        <v>13385</v>
      </c>
      <c r="RIA1" t="s">
        <v>13386</v>
      </c>
      <c r="RIB1" t="s">
        <v>13387</v>
      </c>
      <c r="RIC1" t="s">
        <v>13388</v>
      </c>
      <c r="RID1" t="s">
        <v>13389</v>
      </c>
      <c r="RIE1" t="s">
        <v>13390</v>
      </c>
      <c r="RIF1" t="s">
        <v>13391</v>
      </c>
      <c r="RIG1" t="s">
        <v>13392</v>
      </c>
      <c r="RIH1" t="s">
        <v>13393</v>
      </c>
      <c r="RII1" t="s">
        <v>13394</v>
      </c>
      <c r="RIJ1" t="s">
        <v>13395</v>
      </c>
      <c r="RIK1" t="s">
        <v>13396</v>
      </c>
      <c r="RIL1" t="s">
        <v>13397</v>
      </c>
      <c r="RIM1" t="s">
        <v>13398</v>
      </c>
      <c r="RIN1" t="s">
        <v>13399</v>
      </c>
      <c r="RIO1" t="s">
        <v>13400</v>
      </c>
      <c r="RIP1" t="s">
        <v>13401</v>
      </c>
      <c r="RIQ1" t="s">
        <v>13402</v>
      </c>
      <c r="RIR1" t="s">
        <v>13403</v>
      </c>
      <c r="RIS1" t="s">
        <v>13404</v>
      </c>
      <c r="RIT1" t="s">
        <v>13405</v>
      </c>
      <c r="RIU1" t="s">
        <v>13406</v>
      </c>
      <c r="RIV1" t="s">
        <v>13407</v>
      </c>
      <c r="RIW1" t="s">
        <v>13408</v>
      </c>
      <c r="RIX1" t="s">
        <v>13409</v>
      </c>
      <c r="RIY1" t="s">
        <v>13410</v>
      </c>
      <c r="RIZ1" t="s">
        <v>13411</v>
      </c>
      <c r="RJA1" t="s">
        <v>13412</v>
      </c>
      <c r="RJB1" t="s">
        <v>13413</v>
      </c>
      <c r="RJC1" t="s">
        <v>13414</v>
      </c>
      <c r="RJD1" t="s">
        <v>13415</v>
      </c>
      <c r="RJE1" t="s">
        <v>13416</v>
      </c>
      <c r="RJF1" t="s">
        <v>13417</v>
      </c>
      <c r="RJG1" t="s">
        <v>13418</v>
      </c>
      <c r="RJH1" t="s">
        <v>13419</v>
      </c>
      <c r="RJI1" t="s">
        <v>13420</v>
      </c>
      <c r="RJJ1" t="s">
        <v>13421</v>
      </c>
      <c r="RJK1" t="s">
        <v>13422</v>
      </c>
      <c r="RJL1" t="s">
        <v>13423</v>
      </c>
      <c r="RJM1" t="s">
        <v>13424</v>
      </c>
      <c r="RJN1" t="s">
        <v>13425</v>
      </c>
      <c r="RJO1" t="s">
        <v>13426</v>
      </c>
      <c r="RJP1" t="s">
        <v>13427</v>
      </c>
      <c r="RJQ1" t="s">
        <v>13428</v>
      </c>
      <c r="RJR1" t="s">
        <v>13429</v>
      </c>
      <c r="RJS1" t="s">
        <v>13430</v>
      </c>
      <c r="RJT1" t="s">
        <v>13431</v>
      </c>
      <c r="RJU1" t="s">
        <v>13432</v>
      </c>
      <c r="RJV1" t="s">
        <v>13433</v>
      </c>
      <c r="RJW1" t="s">
        <v>13434</v>
      </c>
      <c r="RJX1" t="s">
        <v>13435</v>
      </c>
      <c r="RJY1" t="s">
        <v>13436</v>
      </c>
      <c r="RJZ1" t="s">
        <v>13437</v>
      </c>
      <c r="RKA1" t="s">
        <v>13438</v>
      </c>
      <c r="RKB1" t="s">
        <v>13439</v>
      </c>
      <c r="RKC1" t="s">
        <v>13440</v>
      </c>
      <c r="RKD1" t="s">
        <v>13441</v>
      </c>
      <c r="RKE1" t="s">
        <v>13442</v>
      </c>
      <c r="RKF1" t="s">
        <v>13443</v>
      </c>
      <c r="RKG1" t="s">
        <v>13444</v>
      </c>
      <c r="RKH1" t="s">
        <v>13445</v>
      </c>
      <c r="RKI1" t="s">
        <v>13446</v>
      </c>
      <c r="RKJ1" t="s">
        <v>13447</v>
      </c>
      <c r="RKK1" t="s">
        <v>13448</v>
      </c>
      <c r="RKL1" t="s">
        <v>13449</v>
      </c>
      <c r="RKM1" t="s">
        <v>13450</v>
      </c>
      <c r="RKN1" t="s">
        <v>13451</v>
      </c>
      <c r="RKO1" t="s">
        <v>13452</v>
      </c>
      <c r="RKP1" t="s">
        <v>13453</v>
      </c>
      <c r="RKQ1" t="s">
        <v>13454</v>
      </c>
      <c r="RKR1" t="s">
        <v>13455</v>
      </c>
      <c r="RKS1" t="s">
        <v>13456</v>
      </c>
      <c r="RKT1" t="s">
        <v>13457</v>
      </c>
      <c r="RKU1" t="s">
        <v>13458</v>
      </c>
      <c r="RKV1" t="s">
        <v>13459</v>
      </c>
      <c r="RKW1" t="s">
        <v>13460</v>
      </c>
      <c r="RKX1" t="s">
        <v>13461</v>
      </c>
      <c r="RKY1" t="s">
        <v>13462</v>
      </c>
      <c r="RKZ1" t="s">
        <v>13463</v>
      </c>
      <c r="RLA1" t="s">
        <v>13464</v>
      </c>
      <c r="RLB1" t="s">
        <v>13465</v>
      </c>
      <c r="RLC1" t="s">
        <v>13466</v>
      </c>
      <c r="RLD1" t="s">
        <v>13467</v>
      </c>
      <c r="RLE1" t="s">
        <v>13468</v>
      </c>
      <c r="RLF1" t="s">
        <v>13469</v>
      </c>
      <c r="RLG1" t="s">
        <v>13470</v>
      </c>
      <c r="RLH1" t="s">
        <v>13471</v>
      </c>
      <c r="RLI1" t="s">
        <v>13472</v>
      </c>
      <c r="RLJ1" t="s">
        <v>13473</v>
      </c>
      <c r="RLK1" t="s">
        <v>13474</v>
      </c>
      <c r="RLL1" t="s">
        <v>13475</v>
      </c>
      <c r="RLM1" t="s">
        <v>13476</v>
      </c>
      <c r="RLN1" t="s">
        <v>13477</v>
      </c>
      <c r="RLO1" t="s">
        <v>13478</v>
      </c>
      <c r="RLP1" t="s">
        <v>13479</v>
      </c>
      <c r="RLQ1" t="s">
        <v>13480</v>
      </c>
      <c r="RLR1" t="s">
        <v>13481</v>
      </c>
      <c r="RLS1" t="s">
        <v>13482</v>
      </c>
      <c r="RLT1" t="s">
        <v>13483</v>
      </c>
      <c r="RLU1" t="s">
        <v>13484</v>
      </c>
      <c r="RLV1" t="s">
        <v>13485</v>
      </c>
      <c r="RLW1" t="s">
        <v>13486</v>
      </c>
      <c r="RLX1" t="s">
        <v>13487</v>
      </c>
      <c r="RLY1" t="s">
        <v>13488</v>
      </c>
      <c r="RLZ1" t="s">
        <v>13489</v>
      </c>
      <c r="RMA1" t="s">
        <v>13490</v>
      </c>
      <c r="RMB1" t="s">
        <v>13491</v>
      </c>
      <c r="RMC1" t="s">
        <v>13492</v>
      </c>
      <c r="RMD1" t="s">
        <v>13493</v>
      </c>
      <c r="RME1" t="s">
        <v>13494</v>
      </c>
      <c r="RMF1" t="s">
        <v>13495</v>
      </c>
      <c r="RMG1" t="s">
        <v>13496</v>
      </c>
      <c r="RMH1" t="s">
        <v>13497</v>
      </c>
      <c r="RMI1" t="s">
        <v>13498</v>
      </c>
      <c r="RMJ1" t="s">
        <v>13499</v>
      </c>
      <c r="RMK1" t="s">
        <v>13500</v>
      </c>
      <c r="RML1" t="s">
        <v>13501</v>
      </c>
      <c r="RMM1" t="s">
        <v>13502</v>
      </c>
      <c r="RMN1" t="s">
        <v>13503</v>
      </c>
      <c r="RMO1" t="s">
        <v>13504</v>
      </c>
      <c r="RMP1" t="s">
        <v>13505</v>
      </c>
      <c r="RMQ1" t="s">
        <v>13506</v>
      </c>
      <c r="RMR1" t="s">
        <v>13507</v>
      </c>
      <c r="RMS1" t="s">
        <v>13508</v>
      </c>
      <c r="RMT1" t="s">
        <v>13509</v>
      </c>
      <c r="RMU1" t="s">
        <v>13510</v>
      </c>
      <c r="RMV1" t="s">
        <v>13511</v>
      </c>
      <c r="RMW1" t="s">
        <v>13512</v>
      </c>
      <c r="RMX1" t="s">
        <v>13513</v>
      </c>
      <c r="RMY1" t="s">
        <v>13514</v>
      </c>
      <c r="RMZ1" t="s">
        <v>13515</v>
      </c>
      <c r="RNA1" t="s">
        <v>13516</v>
      </c>
      <c r="RNB1" t="s">
        <v>13517</v>
      </c>
      <c r="RNC1" t="s">
        <v>13518</v>
      </c>
      <c r="RND1" t="s">
        <v>13519</v>
      </c>
      <c r="RNE1" t="s">
        <v>13520</v>
      </c>
      <c r="RNF1" t="s">
        <v>13521</v>
      </c>
      <c r="RNG1" t="s">
        <v>13522</v>
      </c>
      <c r="RNH1" t="s">
        <v>13523</v>
      </c>
      <c r="RNI1" t="s">
        <v>13524</v>
      </c>
      <c r="RNJ1" t="s">
        <v>13525</v>
      </c>
      <c r="RNK1" t="s">
        <v>13526</v>
      </c>
      <c r="RNL1" t="s">
        <v>13527</v>
      </c>
      <c r="RNM1" t="s">
        <v>13528</v>
      </c>
      <c r="RNN1" t="s">
        <v>13529</v>
      </c>
      <c r="RNO1" t="s">
        <v>13530</v>
      </c>
      <c r="RNP1" t="s">
        <v>13531</v>
      </c>
      <c r="RNQ1" t="s">
        <v>13532</v>
      </c>
      <c r="RNR1" t="s">
        <v>13533</v>
      </c>
      <c r="RNS1" t="s">
        <v>13534</v>
      </c>
      <c r="RNT1" t="s">
        <v>13535</v>
      </c>
      <c r="RNU1" t="s">
        <v>13536</v>
      </c>
      <c r="RNV1" t="s">
        <v>13537</v>
      </c>
      <c r="RNW1" t="s">
        <v>13538</v>
      </c>
      <c r="RNX1" t="s">
        <v>13539</v>
      </c>
      <c r="RNY1" t="s">
        <v>13540</v>
      </c>
      <c r="RNZ1" t="s">
        <v>13541</v>
      </c>
      <c r="ROA1" t="s">
        <v>13542</v>
      </c>
      <c r="ROB1" t="s">
        <v>13543</v>
      </c>
      <c r="ROC1" t="s">
        <v>13544</v>
      </c>
      <c r="ROD1" t="s">
        <v>13545</v>
      </c>
      <c r="ROE1" t="s">
        <v>13546</v>
      </c>
      <c r="ROF1" t="s">
        <v>13547</v>
      </c>
      <c r="ROG1" t="s">
        <v>13548</v>
      </c>
      <c r="ROH1" t="s">
        <v>13549</v>
      </c>
      <c r="ROI1" t="s">
        <v>13550</v>
      </c>
      <c r="ROJ1" t="s">
        <v>13551</v>
      </c>
      <c r="ROK1" t="s">
        <v>13552</v>
      </c>
      <c r="ROL1" t="s">
        <v>13553</v>
      </c>
      <c r="ROM1" t="s">
        <v>13554</v>
      </c>
      <c r="RON1" t="s">
        <v>13555</v>
      </c>
      <c r="ROO1" t="s">
        <v>13556</v>
      </c>
      <c r="ROP1" t="s">
        <v>13557</v>
      </c>
      <c r="ROQ1" t="s">
        <v>13558</v>
      </c>
      <c r="ROR1" t="s">
        <v>13559</v>
      </c>
      <c r="ROS1" t="s">
        <v>13560</v>
      </c>
      <c r="ROT1" t="s">
        <v>13561</v>
      </c>
      <c r="ROU1" t="s">
        <v>13562</v>
      </c>
      <c r="ROV1" t="s">
        <v>13563</v>
      </c>
      <c r="ROW1" t="s">
        <v>13564</v>
      </c>
      <c r="ROX1" t="s">
        <v>13565</v>
      </c>
      <c r="ROY1" t="s">
        <v>13566</v>
      </c>
      <c r="ROZ1" t="s">
        <v>13567</v>
      </c>
      <c r="RPA1" t="s">
        <v>13568</v>
      </c>
      <c r="RPB1" t="s">
        <v>13569</v>
      </c>
      <c r="RPC1" t="s">
        <v>13570</v>
      </c>
      <c r="RPD1" t="s">
        <v>13571</v>
      </c>
      <c r="RPE1" t="s">
        <v>13572</v>
      </c>
      <c r="RPF1" t="s">
        <v>13573</v>
      </c>
      <c r="RPG1" t="s">
        <v>13574</v>
      </c>
      <c r="RPH1" t="s">
        <v>13575</v>
      </c>
      <c r="RPI1" t="s">
        <v>13576</v>
      </c>
      <c r="RPJ1" t="s">
        <v>13577</v>
      </c>
      <c r="RPK1" t="s">
        <v>13578</v>
      </c>
      <c r="RPL1" t="s">
        <v>13579</v>
      </c>
      <c r="RPM1" t="s">
        <v>13580</v>
      </c>
      <c r="RPN1" t="s">
        <v>13581</v>
      </c>
      <c r="RPO1" t="s">
        <v>13582</v>
      </c>
      <c r="RPP1" t="s">
        <v>13583</v>
      </c>
      <c r="RPQ1" t="s">
        <v>13584</v>
      </c>
      <c r="RPR1" t="s">
        <v>13585</v>
      </c>
      <c r="RPS1" t="s">
        <v>13586</v>
      </c>
      <c r="RPT1" t="s">
        <v>13587</v>
      </c>
      <c r="RPU1" t="s">
        <v>13588</v>
      </c>
      <c r="RPV1" t="s">
        <v>13589</v>
      </c>
      <c r="RPW1" t="s">
        <v>13590</v>
      </c>
      <c r="RPX1" t="s">
        <v>13591</v>
      </c>
      <c r="RPY1" t="s">
        <v>13592</v>
      </c>
      <c r="RPZ1" t="s">
        <v>13593</v>
      </c>
      <c r="RQA1" t="s">
        <v>13594</v>
      </c>
      <c r="RQB1" t="s">
        <v>13595</v>
      </c>
      <c r="RQC1" t="s">
        <v>13596</v>
      </c>
      <c r="RQD1" t="s">
        <v>13597</v>
      </c>
      <c r="RQE1" t="s">
        <v>13598</v>
      </c>
      <c r="RQF1" t="s">
        <v>13599</v>
      </c>
      <c r="RQG1" t="s">
        <v>13600</v>
      </c>
      <c r="RQH1" t="s">
        <v>13601</v>
      </c>
      <c r="RQI1" t="s">
        <v>13602</v>
      </c>
      <c r="RQJ1" t="s">
        <v>13603</v>
      </c>
      <c r="RQK1" t="s">
        <v>13604</v>
      </c>
      <c r="RQL1" t="s">
        <v>13605</v>
      </c>
      <c r="RQM1" t="s">
        <v>13606</v>
      </c>
      <c r="RQN1" t="s">
        <v>13607</v>
      </c>
      <c r="RQO1" t="s">
        <v>13608</v>
      </c>
      <c r="RQP1" t="s">
        <v>13609</v>
      </c>
      <c r="RQQ1" t="s">
        <v>13610</v>
      </c>
      <c r="RQR1" t="s">
        <v>13611</v>
      </c>
      <c r="RQS1" t="s">
        <v>13612</v>
      </c>
      <c r="RQT1" t="s">
        <v>13613</v>
      </c>
      <c r="RQU1" t="s">
        <v>13614</v>
      </c>
      <c r="RQV1" t="s">
        <v>13615</v>
      </c>
      <c r="RQW1" t="s">
        <v>13616</v>
      </c>
      <c r="RQX1" t="s">
        <v>13617</v>
      </c>
      <c r="RQY1" t="s">
        <v>13618</v>
      </c>
      <c r="RQZ1" t="s">
        <v>13619</v>
      </c>
      <c r="RRA1" t="s">
        <v>13620</v>
      </c>
      <c r="RRB1" t="s">
        <v>13621</v>
      </c>
      <c r="RRC1" t="s">
        <v>13622</v>
      </c>
      <c r="RRD1" t="s">
        <v>13623</v>
      </c>
      <c r="RRE1" t="s">
        <v>13624</v>
      </c>
      <c r="RRF1" t="s">
        <v>13625</v>
      </c>
      <c r="RRG1" t="s">
        <v>13626</v>
      </c>
      <c r="RRH1" t="s">
        <v>13627</v>
      </c>
      <c r="RRI1" t="s">
        <v>13628</v>
      </c>
      <c r="RRJ1" t="s">
        <v>13629</v>
      </c>
      <c r="RRK1" t="s">
        <v>13630</v>
      </c>
      <c r="RRL1" t="s">
        <v>13631</v>
      </c>
      <c r="RRM1" t="s">
        <v>13632</v>
      </c>
      <c r="RRN1" t="s">
        <v>13633</v>
      </c>
      <c r="RRO1" t="s">
        <v>13634</v>
      </c>
      <c r="RRP1" t="s">
        <v>13635</v>
      </c>
      <c r="RRQ1" t="s">
        <v>13636</v>
      </c>
      <c r="RRR1" t="s">
        <v>13637</v>
      </c>
      <c r="RRS1" t="s">
        <v>13638</v>
      </c>
      <c r="RRT1" t="s">
        <v>13639</v>
      </c>
      <c r="RRU1" t="s">
        <v>13640</v>
      </c>
      <c r="RRV1" t="s">
        <v>13641</v>
      </c>
      <c r="RRW1" t="s">
        <v>13642</v>
      </c>
      <c r="RRX1" t="s">
        <v>13643</v>
      </c>
      <c r="RRY1" t="s">
        <v>13644</v>
      </c>
      <c r="RRZ1" t="s">
        <v>13645</v>
      </c>
      <c r="RSA1" t="s">
        <v>13646</v>
      </c>
      <c r="RSB1" t="s">
        <v>13647</v>
      </c>
      <c r="RSC1" t="s">
        <v>13648</v>
      </c>
      <c r="RSD1" t="s">
        <v>13649</v>
      </c>
      <c r="RSE1" t="s">
        <v>13650</v>
      </c>
      <c r="RSF1" t="s">
        <v>13651</v>
      </c>
      <c r="RSG1" t="s">
        <v>13652</v>
      </c>
      <c r="RSH1" t="s">
        <v>13653</v>
      </c>
      <c r="RSI1" t="s">
        <v>13654</v>
      </c>
      <c r="RSJ1" t="s">
        <v>13655</v>
      </c>
      <c r="RSK1" t="s">
        <v>13656</v>
      </c>
      <c r="RSL1" t="s">
        <v>13657</v>
      </c>
      <c r="RSM1" t="s">
        <v>13658</v>
      </c>
      <c r="RSN1" t="s">
        <v>13659</v>
      </c>
      <c r="RSO1" t="s">
        <v>13660</v>
      </c>
      <c r="RSP1" t="s">
        <v>13661</v>
      </c>
      <c r="RSQ1" t="s">
        <v>13662</v>
      </c>
      <c r="RSR1" t="s">
        <v>13663</v>
      </c>
      <c r="RSS1" t="s">
        <v>13664</v>
      </c>
      <c r="RST1" t="s">
        <v>13665</v>
      </c>
      <c r="RSU1" t="s">
        <v>13666</v>
      </c>
      <c r="RSV1" t="s">
        <v>13667</v>
      </c>
      <c r="RSW1" t="s">
        <v>13668</v>
      </c>
      <c r="RSX1" t="s">
        <v>13669</v>
      </c>
      <c r="RSY1" t="s">
        <v>13670</v>
      </c>
      <c r="RSZ1" t="s">
        <v>13671</v>
      </c>
      <c r="RTA1" t="s">
        <v>13672</v>
      </c>
      <c r="RTB1" t="s">
        <v>13673</v>
      </c>
      <c r="RTC1" t="s">
        <v>13674</v>
      </c>
      <c r="RTD1" t="s">
        <v>13675</v>
      </c>
      <c r="RTE1" t="s">
        <v>13676</v>
      </c>
      <c r="RTF1" t="s">
        <v>13677</v>
      </c>
      <c r="RTG1" t="s">
        <v>13678</v>
      </c>
      <c r="RTH1" t="s">
        <v>13679</v>
      </c>
      <c r="RTI1" t="s">
        <v>13680</v>
      </c>
      <c r="RTJ1" t="s">
        <v>13681</v>
      </c>
      <c r="RTK1" t="s">
        <v>13682</v>
      </c>
      <c r="RTL1" t="s">
        <v>13683</v>
      </c>
      <c r="RTM1" t="s">
        <v>13684</v>
      </c>
      <c r="RTN1" t="s">
        <v>13685</v>
      </c>
      <c r="RTO1" t="s">
        <v>13686</v>
      </c>
      <c r="RTP1" t="s">
        <v>13687</v>
      </c>
      <c r="RTQ1" t="s">
        <v>13688</v>
      </c>
      <c r="RTR1" t="s">
        <v>13689</v>
      </c>
      <c r="RTS1" t="s">
        <v>13690</v>
      </c>
      <c r="RTT1" t="s">
        <v>13691</v>
      </c>
      <c r="RTU1" t="s">
        <v>13692</v>
      </c>
      <c r="RTV1" t="s">
        <v>13693</v>
      </c>
      <c r="RTW1" t="s">
        <v>13694</v>
      </c>
      <c r="RTX1" t="s">
        <v>13695</v>
      </c>
      <c r="RTY1" t="s">
        <v>13696</v>
      </c>
      <c r="RTZ1" t="s">
        <v>13697</v>
      </c>
      <c r="RUA1" t="s">
        <v>13698</v>
      </c>
      <c r="RUB1" t="s">
        <v>13699</v>
      </c>
      <c r="RUC1" t="s">
        <v>13700</v>
      </c>
      <c r="RUD1" t="s">
        <v>13701</v>
      </c>
      <c r="RUE1" t="s">
        <v>13702</v>
      </c>
      <c r="RUF1" t="s">
        <v>13703</v>
      </c>
      <c r="RUG1" t="s">
        <v>13704</v>
      </c>
      <c r="RUH1" t="s">
        <v>13705</v>
      </c>
      <c r="RUI1" t="s">
        <v>13706</v>
      </c>
      <c r="RUJ1" t="s">
        <v>13707</v>
      </c>
      <c r="RUK1" t="s">
        <v>13708</v>
      </c>
      <c r="RUL1" t="s">
        <v>13709</v>
      </c>
      <c r="RUM1" t="s">
        <v>13710</v>
      </c>
      <c r="RUN1" t="s">
        <v>13711</v>
      </c>
      <c r="RUO1" t="s">
        <v>13712</v>
      </c>
      <c r="RUP1" t="s">
        <v>13713</v>
      </c>
      <c r="RUQ1" t="s">
        <v>13714</v>
      </c>
      <c r="RUR1" t="s">
        <v>13715</v>
      </c>
      <c r="RUS1" t="s">
        <v>13716</v>
      </c>
      <c r="RUT1" t="s">
        <v>13717</v>
      </c>
      <c r="RUU1" t="s">
        <v>13718</v>
      </c>
      <c r="RUV1" t="s">
        <v>13719</v>
      </c>
      <c r="RUW1" t="s">
        <v>13720</v>
      </c>
      <c r="RUX1" t="s">
        <v>13721</v>
      </c>
      <c r="RUY1" t="s">
        <v>13722</v>
      </c>
      <c r="RUZ1" t="s">
        <v>13723</v>
      </c>
      <c r="RVA1" t="s">
        <v>13724</v>
      </c>
      <c r="RVB1" t="s">
        <v>13725</v>
      </c>
      <c r="RVC1" t="s">
        <v>13726</v>
      </c>
      <c r="RVD1" t="s">
        <v>13727</v>
      </c>
      <c r="RVE1" t="s">
        <v>13728</v>
      </c>
      <c r="RVF1" t="s">
        <v>13729</v>
      </c>
      <c r="RVG1" t="s">
        <v>13730</v>
      </c>
      <c r="RVH1" t="s">
        <v>13731</v>
      </c>
      <c r="RVI1" t="s">
        <v>13732</v>
      </c>
      <c r="RVJ1" t="s">
        <v>13733</v>
      </c>
      <c r="RVK1" t="s">
        <v>13734</v>
      </c>
      <c r="RVL1" t="s">
        <v>13735</v>
      </c>
      <c r="RVM1" t="s">
        <v>13736</v>
      </c>
      <c r="RVN1" t="s">
        <v>13737</v>
      </c>
      <c r="RVO1" t="s">
        <v>13738</v>
      </c>
      <c r="RVP1" t="s">
        <v>13739</v>
      </c>
      <c r="RVQ1" t="s">
        <v>13740</v>
      </c>
      <c r="RVR1" t="s">
        <v>13741</v>
      </c>
      <c r="RVS1" t="s">
        <v>13742</v>
      </c>
      <c r="RVT1" t="s">
        <v>13743</v>
      </c>
      <c r="RVU1" t="s">
        <v>13744</v>
      </c>
      <c r="RVV1" t="s">
        <v>13745</v>
      </c>
      <c r="RVW1" t="s">
        <v>13746</v>
      </c>
      <c r="RVX1" t="s">
        <v>13747</v>
      </c>
      <c r="RVY1" t="s">
        <v>13748</v>
      </c>
      <c r="RVZ1" t="s">
        <v>13749</v>
      </c>
      <c r="RWA1" t="s">
        <v>13750</v>
      </c>
      <c r="RWB1" t="s">
        <v>13751</v>
      </c>
      <c r="RWC1" t="s">
        <v>13752</v>
      </c>
      <c r="RWD1" t="s">
        <v>13753</v>
      </c>
      <c r="RWE1" t="s">
        <v>13754</v>
      </c>
      <c r="RWF1" t="s">
        <v>13755</v>
      </c>
      <c r="RWG1" t="s">
        <v>13756</v>
      </c>
      <c r="RWH1" t="s">
        <v>13757</v>
      </c>
      <c r="RWI1" t="s">
        <v>13758</v>
      </c>
      <c r="RWJ1" t="s">
        <v>13759</v>
      </c>
      <c r="RWK1" t="s">
        <v>13760</v>
      </c>
      <c r="RWL1" t="s">
        <v>13761</v>
      </c>
      <c r="RWM1" t="s">
        <v>13762</v>
      </c>
      <c r="RWN1" t="s">
        <v>13763</v>
      </c>
      <c r="RWO1" t="s">
        <v>13764</v>
      </c>
      <c r="RWP1" t="s">
        <v>13765</v>
      </c>
      <c r="RWQ1" t="s">
        <v>13766</v>
      </c>
      <c r="RWR1" t="s">
        <v>13767</v>
      </c>
      <c r="RWS1" t="s">
        <v>13768</v>
      </c>
      <c r="RWT1" t="s">
        <v>13769</v>
      </c>
      <c r="RWU1" t="s">
        <v>13770</v>
      </c>
      <c r="RWV1" t="s">
        <v>13771</v>
      </c>
      <c r="RWW1" t="s">
        <v>13772</v>
      </c>
      <c r="RWX1" t="s">
        <v>13773</v>
      </c>
      <c r="RWY1" t="s">
        <v>13774</v>
      </c>
      <c r="RWZ1" t="s">
        <v>13775</v>
      </c>
      <c r="RXA1" t="s">
        <v>13776</v>
      </c>
      <c r="RXB1" t="s">
        <v>13777</v>
      </c>
      <c r="RXC1" t="s">
        <v>13778</v>
      </c>
      <c r="RXD1" t="s">
        <v>13779</v>
      </c>
      <c r="RXE1" t="s">
        <v>13780</v>
      </c>
      <c r="RXF1" t="s">
        <v>13781</v>
      </c>
      <c r="RXG1" t="s">
        <v>13782</v>
      </c>
      <c r="RXH1" t="s">
        <v>13783</v>
      </c>
      <c r="RXI1" t="s">
        <v>13784</v>
      </c>
      <c r="RXJ1" t="s">
        <v>13785</v>
      </c>
      <c r="RXK1" t="s">
        <v>13786</v>
      </c>
      <c r="RXL1" t="s">
        <v>13787</v>
      </c>
      <c r="RXM1" t="s">
        <v>13788</v>
      </c>
      <c r="RXN1" t="s">
        <v>13789</v>
      </c>
      <c r="RXO1" t="s">
        <v>13790</v>
      </c>
      <c r="RXP1" t="s">
        <v>13791</v>
      </c>
      <c r="RXQ1" t="s">
        <v>13792</v>
      </c>
      <c r="RXR1" t="s">
        <v>13793</v>
      </c>
      <c r="RXS1" t="s">
        <v>13794</v>
      </c>
      <c r="RXT1" t="s">
        <v>13795</v>
      </c>
      <c r="RXU1" t="s">
        <v>13796</v>
      </c>
      <c r="RXV1" t="s">
        <v>13797</v>
      </c>
      <c r="RXW1" t="s">
        <v>13798</v>
      </c>
      <c r="RXX1" t="s">
        <v>13799</v>
      </c>
      <c r="RXY1" t="s">
        <v>13800</v>
      </c>
      <c r="RXZ1" t="s">
        <v>13801</v>
      </c>
      <c r="RYA1" t="s">
        <v>13802</v>
      </c>
      <c r="RYB1" t="s">
        <v>13803</v>
      </c>
      <c r="RYC1" t="s">
        <v>13804</v>
      </c>
      <c r="RYD1" t="s">
        <v>13805</v>
      </c>
      <c r="RYE1" t="s">
        <v>13806</v>
      </c>
      <c r="RYF1" t="s">
        <v>13807</v>
      </c>
      <c r="RYG1" t="s">
        <v>13808</v>
      </c>
      <c r="RYH1" t="s">
        <v>13809</v>
      </c>
      <c r="RYI1" t="s">
        <v>13810</v>
      </c>
      <c r="RYJ1" t="s">
        <v>13811</v>
      </c>
      <c r="RYK1" t="s">
        <v>13812</v>
      </c>
      <c r="RYL1" t="s">
        <v>13813</v>
      </c>
      <c r="RYM1" t="s">
        <v>13814</v>
      </c>
      <c r="RYN1" t="s">
        <v>13815</v>
      </c>
      <c r="RYO1" t="s">
        <v>13816</v>
      </c>
      <c r="RYP1" t="s">
        <v>13817</v>
      </c>
      <c r="RYQ1" t="s">
        <v>13818</v>
      </c>
      <c r="RYR1" t="s">
        <v>13819</v>
      </c>
      <c r="RYS1" t="s">
        <v>13820</v>
      </c>
      <c r="RYT1" t="s">
        <v>13821</v>
      </c>
      <c r="RYU1" t="s">
        <v>13822</v>
      </c>
      <c r="RYV1" t="s">
        <v>13823</v>
      </c>
      <c r="RYW1" t="s">
        <v>13824</v>
      </c>
      <c r="RYX1" t="s">
        <v>13825</v>
      </c>
      <c r="RYY1" t="s">
        <v>13826</v>
      </c>
      <c r="RYZ1" t="s">
        <v>13827</v>
      </c>
      <c r="RZA1" t="s">
        <v>13828</v>
      </c>
      <c r="RZB1" t="s">
        <v>13829</v>
      </c>
      <c r="RZC1" t="s">
        <v>13830</v>
      </c>
      <c r="RZD1" t="s">
        <v>13831</v>
      </c>
      <c r="RZE1" t="s">
        <v>13832</v>
      </c>
      <c r="RZF1" t="s">
        <v>13833</v>
      </c>
      <c r="RZG1" t="s">
        <v>13834</v>
      </c>
      <c r="RZH1" t="s">
        <v>13835</v>
      </c>
      <c r="RZI1" t="s">
        <v>13836</v>
      </c>
      <c r="RZJ1" t="s">
        <v>13837</v>
      </c>
      <c r="RZK1" t="s">
        <v>13838</v>
      </c>
      <c r="RZL1" t="s">
        <v>13839</v>
      </c>
      <c r="RZM1" t="s">
        <v>13840</v>
      </c>
      <c r="RZN1" t="s">
        <v>13841</v>
      </c>
      <c r="RZO1" t="s">
        <v>13842</v>
      </c>
      <c r="RZP1" t="s">
        <v>13843</v>
      </c>
      <c r="RZQ1" t="s">
        <v>13844</v>
      </c>
      <c r="RZR1" t="s">
        <v>13845</v>
      </c>
      <c r="RZS1" t="s">
        <v>13846</v>
      </c>
      <c r="RZT1" t="s">
        <v>13847</v>
      </c>
      <c r="RZU1" t="s">
        <v>13848</v>
      </c>
      <c r="RZV1" t="s">
        <v>13849</v>
      </c>
      <c r="RZW1" t="s">
        <v>13850</v>
      </c>
      <c r="RZX1" t="s">
        <v>13851</v>
      </c>
      <c r="RZY1" t="s">
        <v>13852</v>
      </c>
      <c r="RZZ1" t="s">
        <v>13853</v>
      </c>
      <c r="SAA1" t="s">
        <v>13854</v>
      </c>
      <c r="SAB1" t="s">
        <v>13855</v>
      </c>
      <c r="SAC1" t="s">
        <v>13856</v>
      </c>
      <c r="SAD1" t="s">
        <v>13857</v>
      </c>
      <c r="SAE1" t="s">
        <v>13858</v>
      </c>
      <c r="SAF1" t="s">
        <v>13859</v>
      </c>
      <c r="SAG1" t="s">
        <v>13860</v>
      </c>
      <c r="SAH1" t="s">
        <v>13861</v>
      </c>
      <c r="SAI1" t="s">
        <v>13862</v>
      </c>
      <c r="SAJ1" t="s">
        <v>13863</v>
      </c>
      <c r="SAK1" t="s">
        <v>13864</v>
      </c>
      <c r="SAL1" t="s">
        <v>13865</v>
      </c>
      <c r="SAM1" t="s">
        <v>13866</v>
      </c>
      <c r="SAN1" t="s">
        <v>13867</v>
      </c>
      <c r="SAO1" t="s">
        <v>13868</v>
      </c>
      <c r="SAP1" t="s">
        <v>13869</v>
      </c>
      <c r="SAQ1" t="s">
        <v>13870</v>
      </c>
      <c r="SAR1" t="s">
        <v>13871</v>
      </c>
      <c r="SAS1" t="s">
        <v>13872</v>
      </c>
      <c r="SAT1" t="s">
        <v>13873</v>
      </c>
      <c r="SAU1" t="s">
        <v>13874</v>
      </c>
      <c r="SAV1" t="s">
        <v>13875</v>
      </c>
      <c r="SAW1" t="s">
        <v>13876</v>
      </c>
      <c r="SAX1" t="s">
        <v>13877</v>
      </c>
      <c r="SAY1" t="s">
        <v>13878</v>
      </c>
      <c r="SAZ1" t="s">
        <v>13879</v>
      </c>
      <c r="SBA1" t="s">
        <v>13880</v>
      </c>
      <c r="SBB1" t="s">
        <v>13881</v>
      </c>
      <c r="SBC1" t="s">
        <v>13882</v>
      </c>
      <c r="SBD1" t="s">
        <v>13883</v>
      </c>
      <c r="SBE1" t="s">
        <v>13884</v>
      </c>
      <c r="SBF1" t="s">
        <v>13885</v>
      </c>
      <c r="SBG1" t="s">
        <v>13886</v>
      </c>
      <c r="SBH1" t="s">
        <v>13887</v>
      </c>
      <c r="SBI1" t="s">
        <v>13888</v>
      </c>
      <c r="SBJ1" t="s">
        <v>13889</v>
      </c>
      <c r="SBK1" t="s">
        <v>13890</v>
      </c>
      <c r="SBL1" t="s">
        <v>13891</v>
      </c>
      <c r="SBM1" t="s">
        <v>13892</v>
      </c>
      <c r="SBN1" t="s">
        <v>13893</v>
      </c>
      <c r="SBO1" t="s">
        <v>13894</v>
      </c>
      <c r="SBP1" t="s">
        <v>13895</v>
      </c>
      <c r="SBQ1" t="s">
        <v>13896</v>
      </c>
      <c r="SBR1" t="s">
        <v>13897</v>
      </c>
      <c r="SBS1" t="s">
        <v>13898</v>
      </c>
      <c r="SBT1" t="s">
        <v>13899</v>
      </c>
      <c r="SBU1" t="s">
        <v>13900</v>
      </c>
      <c r="SBV1" t="s">
        <v>13901</v>
      </c>
      <c r="SBW1" t="s">
        <v>13902</v>
      </c>
      <c r="SBX1" t="s">
        <v>13903</v>
      </c>
      <c r="SBY1" t="s">
        <v>13904</v>
      </c>
      <c r="SBZ1" t="s">
        <v>13905</v>
      </c>
      <c r="SCA1" t="s">
        <v>13906</v>
      </c>
      <c r="SCB1" t="s">
        <v>13907</v>
      </c>
      <c r="SCC1" t="s">
        <v>13908</v>
      </c>
      <c r="SCD1" t="s">
        <v>13909</v>
      </c>
      <c r="SCE1" t="s">
        <v>13910</v>
      </c>
      <c r="SCF1" t="s">
        <v>13911</v>
      </c>
      <c r="SCG1" t="s">
        <v>13912</v>
      </c>
      <c r="SCH1" t="s">
        <v>13913</v>
      </c>
      <c r="SCI1" t="s">
        <v>13914</v>
      </c>
      <c r="SCJ1" t="s">
        <v>13915</v>
      </c>
      <c r="SCK1" t="s">
        <v>13916</v>
      </c>
      <c r="SCL1" t="s">
        <v>13917</v>
      </c>
      <c r="SCM1" t="s">
        <v>13918</v>
      </c>
      <c r="SCN1" t="s">
        <v>13919</v>
      </c>
      <c r="SCO1" t="s">
        <v>13920</v>
      </c>
      <c r="SCP1" t="s">
        <v>13921</v>
      </c>
      <c r="SCQ1" t="s">
        <v>13922</v>
      </c>
      <c r="SCR1" t="s">
        <v>13923</v>
      </c>
      <c r="SCS1" t="s">
        <v>13924</v>
      </c>
      <c r="SCT1" t="s">
        <v>13925</v>
      </c>
      <c r="SCU1" t="s">
        <v>13926</v>
      </c>
      <c r="SCV1" t="s">
        <v>13927</v>
      </c>
      <c r="SCW1" t="s">
        <v>13928</v>
      </c>
      <c r="SCX1" t="s">
        <v>13929</v>
      </c>
      <c r="SCY1" t="s">
        <v>13930</v>
      </c>
      <c r="SCZ1" t="s">
        <v>13931</v>
      </c>
      <c r="SDA1" t="s">
        <v>13932</v>
      </c>
      <c r="SDB1" t="s">
        <v>13933</v>
      </c>
      <c r="SDC1" t="s">
        <v>13934</v>
      </c>
      <c r="SDD1" t="s">
        <v>13935</v>
      </c>
      <c r="SDE1" t="s">
        <v>13936</v>
      </c>
      <c r="SDF1" t="s">
        <v>13937</v>
      </c>
      <c r="SDG1" t="s">
        <v>13938</v>
      </c>
      <c r="SDH1" t="s">
        <v>13939</v>
      </c>
      <c r="SDI1" t="s">
        <v>13940</v>
      </c>
      <c r="SDJ1" t="s">
        <v>13941</v>
      </c>
      <c r="SDK1" t="s">
        <v>13942</v>
      </c>
      <c r="SDL1" t="s">
        <v>13943</v>
      </c>
      <c r="SDM1" t="s">
        <v>13944</v>
      </c>
      <c r="SDN1" t="s">
        <v>13945</v>
      </c>
      <c r="SDO1" t="s">
        <v>13946</v>
      </c>
      <c r="SDP1" t="s">
        <v>13947</v>
      </c>
      <c r="SDQ1" t="s">
        <v>13948</v>
      </c>
      <c r="SDR1" t="s">
        <v>13949</v>
      </c>
      <c r="SDS1" t="s">
        <v>13950</v>
      </c>
      <c r="SDT1" t="s">
        <v>13951</v>
      </c>
      <c r="SDU1" t="s">
        <v>13952</v>
      </c>
      <c r="SDV1" t="s">
        <v>13953</v>
      </c>
      <c r="SDW1" t="s">
        <v>13954</v>
      </c>
      <c r="SDX1" t="s">
        <v>13955</v>
      </c>
      <c r="SDY1" t="s">
        <v>13956</v>
      </c>
      <c r="SDZ1" t="s">
        <v>13957</v>
      </c>
      <c r="SEA1" t="s">
        <v>13958</v>
      </c>
      <c r="SEB1" t="s">
        <v>13959</v>
      </c>
      <c r="SEC1" t="s">
        <v>13960</v>
      </c>
      <c r="SED1" t="s">
        <v>13961</v>
      </c>
      <c r="SEE1" t="s">
        <v>13962</v>
      </c>
      <c r="SEF1" t="s">
        <v>13963</v>
      </c>
      <c r="SEG1" t="s">
        <v>13964</v>
      </c>
      <c r="SEH1" t="s">
        <v>13965</v>
      </c>
      <c r="SEI1" t="s">
        <v>13966</v>
      </c>
      <c r="SEJ1" t="s">
        <v>13967</v>
      </c>
      <c r="SEK1" t="s">
        <v>13968</v>
      </c>
      <c r="SEL1" t="s">
        <v>13969</v>
      </c>
      <c r="SEM1" t="s">
        <v>13970</v>
      </c>
      <c r="SEN1" t="s">
        <v>13971</v>
      </c>
      <c r="SEO1" t="s">
        <v>13972</v>
      </c>
      <c r="SEP1" t="s">
        <v>13973</v>
      </c>
      <c r="SEQ1" t="s">
        <v>13974</v>
      </c>
      <c r="SER1" t="s">
        <v>13975</v>
      </c>
      <c r="SES1" t="s">
        <v>13976</v>
      </c>
      <c r="SET1" t="s">
        <v>13977</v>
      </c>
      <c r="SEU1" t="s">
        <v>13978</v>
      </c>
      <c r="SEV1" t="s">
        <v>13979</v>
      </c>
      <c r="SEW1" t="s">
        <v>13980</v>
      </c>
      <c r="SEX1" t="s">
        <v>13981</v>
      </c>
      <c r="SEY1" t="s">
        <v>13982</v>
      </c>
      <c r="SEZ1" t="s">
        <v>13983</v>
      </c>
      <c r="SFA1" t="s">
        <v>13984</v>
      </c>
      <c r="SFB1" t="s">
        <v>13985</v>
      </c>
      <c r="SFC1" t="s">
        <v>13986</v>
      </c>
      <c r="SFD1" t="s">
        <v>13987</v>
      </c>
      <c r="SFE1" t="s">
        <v>13988</v>
      </c>
      <c r="SFF1" t="s">
        <v>13989</v>
      </c>
      <c r="SFG1" t="s">
        <v>13990</v>
      </c>
      <c r="SFH1" t="s">
        <v>13991</v>
      </c>
      <c r="SFI1" t="s">
        <v>13992</v>
      </c>
      <c r="SFJ1" t="s">
        <v>13993</v>
      </c>
      <c r="SFK1" t="s">
        <v>13994</v>
      </c>
      <c r="SFL1" t="s">
        <v>13995</v>
      </c>
      <c r="SFM1" t="s">
        <v>13996</v>
      </c>
      <c r="SFN1" t="s">
        <v>13997</v>
      </c>
      <c r="SFO1" t="s">
        <v>13998</v>
      </c>
      <c r="SFP1" t="s">
        <v>13999</v>
      </c>
      <c r="SFQ1" t="s">
        <v>14000</v>
      </c>
      <c r="SFR1" t="s">
        <v>14001</v>
      </c>
      <c r="SFS1" t="s">
        <v>14002</v>
      </c>
      <c r="SFT1" t="s">
        <v>14003</v>
      </c>
      <c r="SFU1" t="s">
        <v>14004</v>
      </c>
      <c r="SFV1" t="s">
        <v>14005</v>
      </c>
      <c r="SFW1" t="s">
        <v>14006</v>
      </c>
      <c r="SFX1" t="s">
        <v>14007</v>
      </c>
      <c r="SFY1" t="s">
        <v>14008</v>
      </c>
      <c r="SFZ1" t="s">
        <v>14009</v>
      </c>
      <c r="SGA1" t="s">
        <v>14010</v>
      </c>
      <c r="SGB1" t="s">
        <v>14011</v>
      </c>
      <c r="SGC1" t="s">
        <v>14012</v>
      </c>
      <c r="SGD1" t="s">
        <v>14013</v>
      </c>
      <c r="SGE1" t="s">
        <v>14014</v>
      </c>
      <c r="SGF1" t="s">
        <v>14015</v>
      </c>
      <c r="SGG1" t="s">
        <v>14016</v>
      </c>
      <c r="SGH1" t="s">
        <v>14017</v>
      </c>
      <c r="SGI1" t="s">
        <v>14018</v>
      </c>
      <c r="SGJ1" t="s">
        <v>14019</v>
      </c>
      <c r="SGK1" t="s">
        <v>14020</v>
      </c>
      <c r="SGL1" t="s">
        <v>14021</v>
      </c>
      <c r="SGM1" t="s">
        <v>14022</v>
      </c>
      <c r="SGN1" t="s">
        <v>14023</v>
      </c>
      <c r="SGO1" t="s">
        <v>14024</v>
      </c>
      <c r="SGP1" t="s">
        <v>14025</v>
      </c>
      <c r="SGQ1" t="s">
        <v>14026</v>
      </c>
      <c r="SGR1" t="s">
        <v>14027</v>
      </c>
      <c r="SGS1" t="s">
        <v>14028</v>
      </c>
      <c r="SGT1" t="s">
        <v>14029</v>
      </c>
      <c r="SGU1" t="s">
        <v>14030</v>
      </c>
      <c r="SGV1" t="s">
        <v>14031</v>
      </c>
      <c r="SGW1" t="s">
        <v>14032</v>
      </c>
      <c r="SGX1" t="s">
        <v>14033</v>
      </c>
      <c r="SGY1" t="s">
        <v>14034</v>
      </c>
      <c r="SGZ1" t="s">
        <v>14035</v>
      </c>
      <c r="SHA1" t="s">
        <v>14036</v>
      </c>
      <c r="SHB1" t="s">
        <v>14037</v>
      </c>
      <c r="SHC1" t="s">
        <v>14038</v>
      </c>
      <c r="SHD1" t="s">
        <v>14039</v>
      </c>
      <c r="SHE1" t="s">
        <v>14040</v>
      </c>
      <c r="SHF1" t="s">
        <v>14041</v>
      </c>
      <c r="SHG1" t="s">
        <v>14042</v>
      </c>
      <c r="SHH1" t="s">
        <v>14043</v>
      </c>
      <c r="SHI1" t="s">
        <v>14044</v>
      </c>
      <c r="SHJ1" t="s">
        <v>14045</v>
      </c>
      <c r="SHK1" t="s">
        <v>14046</v>
      </c>
      <c r="SHL1" t="s">
        <v>14047</v>
      </c>
      <c r="SHM1" t="s">
        <v>14048</v>
      </c>
      <c r="SHN1" t="s">
        <v>14049</v>
      </c>
      <c r="SHO1" t="s">
        <v>14050</v>
      </c>
      <c r="SHP1" t="s">
        <v>14051</v>
      </c>
      <c r="SHQ1" t="s">
        <v>14052</v>
      </c>
      <c r="SHR1" t="s">
        <v>14053</v>
      </c>
      <c r="SHS1" t="s">
        <v>14054</v>
      </c>
      <c r="SHT1" t="s">
        <v>14055</v>
      </c>
      <c r="SHU1" t="s">
        <v>14056</v>
      </c>
      <c r="SHV1" t="s">
        <v>14057</v>
      </c>
      <c r="SHW1" t="s">
        <v>14058</v>
      </c>
      <c r="SHX1" t="s">
        <v>14059</v>
      </c>
      <c r="SHY1" t="s">
        <v>14060</v>
      </c>
      <c r="SHZ1" t="s">
        <v>14061</v>
      </c>
      <c r="SIA1" t="s">
        <v>14062</v>
      </c>
      <c r="SIB1" t="s">
        <v>14063</v>
      </c>
      <c r="SIC1" t="s">
        <v>14064</v>
      </c>
      <c r="SID1" t="s">
        <v>14065</v>
      </c>
      <c r="SIE1" t="s">
        <v>14066</v>
      </c>
      <c r="SIF1" t="s">
        <v>14067</v>
      </c>
      <c r="SIG1" t="s">
        <v>14068</v>
      </c>
      <c r="SIH1" t="s">
        <v>14069</v>
      </c>
      <c r="SII1" t="s">
        <v>14070</v>
      </c>
      <c r="SIJ1" t="s">
        <v>14071</v>
      </c>
      <c r="SIK1" t="s">
        <v>14072</v>
      </c>
      <c r="SIL1" t="s">
        <v>14073</v>
      </c>
      <c r="SIM1" t="s">
        <v>14074</v>
      </c>
      <c r="SIN1" t="s">
        <v>14075</v>
      </c>
      <c r="SIO1" t="s">
        <v>14076</v>
      </c>
      <c r="SIP1" t="s">
        <v>14077</v>
      </c>
      <c r="SIQ1" t="s">
        <v>14078</v>
      </c>
      <c r="SIR1" t="s">
        <v>14079</v>
      </c>
      <c r="SIS1" t="s">
        <v>14080</v>
      </c>
      <c r="SIT1" t="s">
        <v>14081</v>
      </c>
      <c r="SIU1" t="s">
        <v>14082</v>
      </c>
      <c r="SIV1" t="s">
        <v>14083</v>
      </c>
      <c r="SIW1" t="s">
        <v>14084</v>
      </c>
      <c r="SIX1" t="s">
        <v>14085</v>
      </c>
      <c r="SIY1" t="s">
        <v>14086</v>
      </c>
      <c r="SIZ1" t="s">
        <v>14087</v>
      </c>
      <c r="SJA1" t="s">
        <v>14088</v>
      </c>
      <c r="SJB1" t="s">
        <v>14089</v>
      </c>
      <c r="SJC1" t="s">
        <v>14090</v>
      </c>
      <c r="SJD1" t="s">
        <v>14091</v>
      </c>
      <c r="SJE1" t="s">
        <v>14092</v>
      </c>
      <c r="SJF1" t="s">
        <v>14093</v>
      </c>
      <c r="SJG1" t="s">
        <v>14094</v>
      </c>
      <c r="SJH1" t="s">
        <v>14095</v>
      </c>
      <c r="SJI1" t="s">
        <v>14096</v>
      </c>
      <c r="SJJ1" t="s">
        <v>14097</v>
      </c>
      <c r="SJK1" t="s">
        <v>14098</v>
      </c>
      <c r="SJL1" t="s">
        <v>14099</v>
      </c>
      <c r="SJM1" t="s">
        <v>14100</v>
      </c>
      <c r="SJN1" t="s">
        <v>14101</v>
      </c>
      <c r="SJO1" t="s">
        <v>14102</v>
      </c>
      <c r="SJP1" t="s">
        <v>14103</v>
      </c>
      <c r="SJQ1" t="s">
        <v>14104</v>
      </c>
      <c r="SJR1" t="s">
        <v>14105</v>
      </c>
      <c r="SJS1" t="s">
        <v>14106</v>
      </c>
      <c r="SJT1" t="s">
        <v>14107</v>
      </c>
      <c r="SJU1" t="s">
        <v>14108</v>
      </c>
      <c r="SJV1" t="s">
        <v>14109</v>
      </c>
      <c r="SJW1" t="s">
        <v>14110</v>
      </c>
      <c r="SJX1" t="s">
        <v>14111</v>
      </c>
      <c r="SJY1" t="s">
        <v>14112</v>
      </c>
      <c r="SJZ1" t="s">
        <v>14113</v>
      </c>
      <c r="SKA1" t="s">
        <v>14114</v>
      </c>
      <c r="SKB1" t="s">
        <v>14115</v>
      </c>
      <c r="SKC1" t="s">
        <v>14116</v>
      </c>
      <c r="SKD1" t="s">
        <v>14117</v>
      </c>
      <c r="SKE1" t="s">
        <v>14118</v>
      </c>
      <c r="SKF1" t="s">
        <v>14119</v>
      </c>
      <c r="SKG1" t="s">
        <v>14120</v>
      </c>
      <c r="SKH1" t="s">
        <v>14121</v>
      </c>
      <c r="SKI1" t="s">
        <v>14122</v>
      </c>
      <c r="SKJ1" t="s">
        <v>14123</v>
      </c>
      <c r="SKK1" t="s">
        <v>14124</v>
      </c>
      <c r="SKL1" t="s">
        <v>14125</v>
      </c>
      <c r="SKM1" t="s">
        <v>14126</v>
      </c>
      <c r="SKN1" t="s">
        <v>14127</v>
      </c>
      <c r="SKO1" t="s">
        <v>14128</v>
      </c>
      <c r="SKP1" t="s">
        <v>14129</v>
      </c>
      <c r="SKQ1" t="s">
        <v>14130</v>
      </c>
      <c r="SKR1" t="s">
        <v>14131</v>
      </c>
      <c r="SKS1" t="s">
        <v>14132</v>
      </c>
      <c r="SKT1" t="s">
        <v>14133</v>
      </c>
      <c r="SKU1" t="s">
        <v>14134</v>
      </c>
      <c r="SKV1" t="s">
        <v>14135</v>
      </c>
      <c r="SKW1" t="s">
        <v>14136</v>
      </c>
      <c r="SKX1" t="s">
        <v>14137</v>
      </c>
      <c r="SKY1" t="s">
        <v>14138</v>
      </c>
      <c r="SKZ1" t="s">
        <v>14139</v>
      </c>
      <c r="SLA1" t="s">
        <v>14140</v>
      </c>
      <c r="SLB1" t="s">
        <v>14141</v>
      </c>
      <c r="SLC1" t="s">
        <v>14142</v>
      </c>
      <c r="SLD1" t="s">
        <v>14143</v>
      </c>
      <c r="SLE1" t="s">
        <v>14144</v>
      </c>
      <c r="SLF1" t="s">
        <v>14145</v>
      </c>
      <c r="SLG1" t="s">
        <v>14146</v>
      </c>
      <c r="SLH1" t="s">
        <v>14147</v>
      </c>
      <c r="SLI1" t="s">
        <v>14148</v>
      </c>
      <c r="SLJ1" t="s">
        <v>14149</v>
      </c>
      <c r="SLK1" t="s">
        <v>14150</v>
      </c>
      <c r="SLL1" t="s">
        <v>14151</v>
      </c>
      <c r="SLM1" t="s">
        <v>14152</v>
      </c>
      <c r="SLN1" t="s">
        <v>14153</v>
      </c>
      <c r="SLO1" t="s">
        <v>14154</v>
      </c>
      <c r="SLP1" t="s">
        <v>14155</v>
      </c>
      <c r="SLQ1" t="s">
        <v>14156</v>
      </c>
      <c r="SLR1" t="s">
        <v>14157</v>
      </c>
      <c r="SLS1" t="s">
        <v>14158</v>
      </c>
      <c r="SLT1" t="s">
        <v>14159</v>
      </c>
      <c r="SLU1" t="s">
        <v>14160</v>
      </c>
      <c r="SLV1" t="s">
        <v>14161</v>
      </c>
      <c r="SLW1" t="s">
        <v>14162</v>
      </c>
      <c r="SLX1" t="s">
        <v>14163</v>
      </c>
      <c r="SLY1" t="s">
        <v>14164</v>
      </c>
      <c r="SLZ1" t="s">
        <v>14165</v>
      </c>
      <c r="SMA1" t="s">
        <v>14166</v>
      </c>
      <c r="SMB1" t="s">
        <v>14167</v>
      </c>
      <c r="SMC1" t="s">
        <v>14168</v>
      </c>
      <c r="SMD1" t="s">
        <v>14169</v>
      </c>
      <c r="SME1" t="s">
        <v>14170</v>
      </c>
      <c r="SMF1" t="s">
        <v>14171</v>
      </c>
      <c r="SMG1" t="s">
        <v>14172</v>
      </c>
      <c r="SMH1" t="s">
        <v>14173</v>
      </c>
      <c r="SMI1" t="s">
        <v>14174</v>
      </c>
      <c r="SMJ1" t="s">
        <v>14175</v>
      </c>
      <c r="SMK1" t="s">
        <v>14176</v>
      </c>
      <c r="SML1" t="s">
        <v>14177</v>
      </c>
      <c r="SMM1" t="s">
        <v>14178</v>
      </c>
      <c r="SMN1" t="s">
        <v>14179</v>
      </c>
      <c r="SMO1" t="s">
        <v>14180</v>
      </c>
      <c r="SMP1" t="s">
        <v>14181</v>
      </c>
      <c r="SMQ1" t="s">
        <v>14182</v>
      </c>
      <c r="SMR1" t="s">
        <v>14183</v>
      </c>
      <c r="SMS1" t="s">
        <v>14184</v>
      </c>
      <c r="SMT1" t="s">
        <v>14185</v>
      </c>
      <c r="SMU1" t="s">
        <v>14186</v>
      </c>
      <c r="SMV1" t="s">
        <v>14187</v>
      </c>
      <c r="SMW1" t="s">
        <v>14188</v>
      </c>
      <c r="SMX1" t="s">
        <v>14189</v>
      </c>
      <c r="SMY1" t="s">
        <v>14190</v>
      </c>
      <c r="SMZ1" t="s">
        <v>14191</v>
      </c>
      <c r="SNA1" t="s">
        <v>14192</v>
      </c>
      <c r="SNB1" t="s">
        <v>14193</v>
      </c>
      <c r="SNC1" t="s">
        <v>14194</v>
      </c>
      <c r="SND1" t="s">
        <v>14195</v>
      </c>
      <c r="SNE1" t="s">
        <v>14196</v>
      </c>
      <c r="SNF1" t="s">
        <v>14197</v>
      </c>
      <c r="SNG1" t="s">
        <v>14198</v>
      </c>
      <c r="SNH1" t="s">
        <v>14199</v>
      </c>
      <c r="SNI1" t="s">
        <v>14200</v>
      </c>
      <c r="SNJ1" t="s">
        <v>14201</v>
      </c>
      <c r="SNK1" t="s">
        <v>14202</v>
      </c>
      <c r="SNL1" t="s">
        <v>14203</v>
      </c>
      <c r="SNM1" t="s">
        <v>14204</v>
      </c>
      <c r="SNN1" t="s">
        <v>14205</v>
      </c>
      <c r="SNO1" t="s">
        <v>14206</v>
      </c>
      <c r="SNP1" t="s">
        <v>14207</v>
      </c>
      <c r="SNQ1" t="s">
        <v>14208</v>
      </c>
      <c r="SNR1" t="s">
        <v>14209</v>
      </c>
      <c r="SNS1" t="s">
        <v>14210</v>
      </c>
      <c r="SNT1" t="s">
        <v>14211</v>
      </c>
      <c r="SNU1" t="s">
        <v>14212</v>
      </c>
      <c r="SNV1" t="s">
        <v>14213</v>
      </c>
      <c r="SNW1" t="s">
        <v>14214</v>
      </c>
      <c r="SNX1" t="s">
        <v>14215</v>
      </c>
      <c r="SNY1" t="s">
        <v>14216</v>
      </c>
      <c r="SNZ1" t="s">
        <v>14217</v>
      </c>
      <c r="SOA1" t="s">
        <v>14218</v>
      </c>
      <c r="SOB1" t="s">
        <v>14219</v>
      </c>
      <c r="SOC1" t="s">
        <v>14220</v>
      </c>
      <c r="SOD1" t="s">
        <v>14221</v>
      </c>
      <c r="SOE1" t="s">
        <v>14222</v>
      </c>
      <c r="SOF1" t="s">
        <v>14223</v>
      </c>
      <c r="SOG1" t="s">
        <v>14224</v>
      </c>
      <c r="SOH1" t="s">
        <v>14225</v>
      </c>
      <c r="SOI1" t="s">
        <v>14226</v>
      </c>
      <c r="SOJ1" t="s">
        <v>14227</v>
      </c>
      <c r="SOK1" t="s">
        <v>14228</v>
      </c>
      <c r="SOL1" t="s">
        <v>14229</v>
      </c>
      <c r="SOM1" t="s">
        <v>14230</v>
      </c>
      <c r="SON1" t="s">
        <v>14231</v>
      </c>
      <c r="SOO1" t="s">
        <v>14232</v>
      </c>
      <c r="SOP1" t="s">
        <v>14233</v>
      </c>
      <c r="SOQ1" t="s">
        <v>14234</v>
      </c>
      <c r="SOR1" t="s">
        <v>14235</v>
      </c>
      <c r="SOS1" t="s">
        <v>14236</v>
      </c>
      <c r="SOT1" t="s">
        <v>14237</v>
      </c>
      <c r="SOU1" t="s">
        <v>14238</v>
      </c>
      <c r="SOV1" t="s">
        <v>14239</v>
      </c>
      <c r="SOW1" t="s">
        <v>14240</v>
      </c>
      <c r="SOX1" t="s">
        <v>14241</v>
      </c>
      <c r="SOY1" t="s">
        <v>14242</v>
      </c>
      <c r="SOZ1" t="s">
        <v>14243</v>
      </c>
      <c r="SPA1" t="s">
        <v>14244</v>
      </c>
      <c r="SPB1" t="s">
        <v>14245</v>
      </c>
      <c r="SPC1" t="s">
        <v>14246</v>
      </c>
      <c r="SPD1" t="s">
        <v>14247</v>
      </c>
      <c r="SPE1" t="s">
        <v>14248</v>
      </c>
      <c r="SPF1" t="s">
        <v>14249</v>
      </c>
      <c r="SPG1" t="s">
        <v>14250</v>
      </c>
      <c r="SPH1" t="s">
        <v>14251</v>
      </c>
      <c r="SPI1" t="s">
        <v>14252</v>
      </c>
      <c r="SPJ1" t="s">
        <v>14253</v>
      </c>
      <c r="SPK1" t="s">
        <v>14254</v>
      </c>
      <c r="SPL1" t="s">
        <v>14255</v>
      </c>
      <c r="SPM1" t="s">
        <v>14256</v>
      </c>
      <c r="SPN1" t="s">
        <v>14257</v>
      </c>
      <c r="SPO1" t="s">
        <v>14258</v>
      </c>
      <c r="SPP1" t="s">
        <v>14259</v>
      </c>
      <c r="SPQ1" t="s">
        <v>14260</v>
      </c>
      <c r="SPR1" t="s">
        <v>14261</v>
      </c>
      <c r="SPS1" t="s">
        <v>14262</v>
      </c>
      <c r="SPT1" t="s">
        <v>14263</v>
      </c>
      <c r="SPU1" t="s">
        <v>14264</v>
      </c>
      <c r="SPV1" t="s">
        <v>14265</v>
      </c>
      <c r="SPW1" t="s">
        <v>14266</v>
      </c>
      <c r="SPX1" t="s">
        <v>14267</v>
      </c>
      <c r="SPY1" t="s">
        <v>14268</v>
      </c>
      <c r="SPZ1" t="s">
        <v>14269</v>
      </c>
      <c r="SQA1" t="s">
        <v>14270</v>
      </c>
      <c r="SQB1" t="s">
        <v>14271</v>
      </c>
      <c r="SQC1" t="s">
        <v>14272</v>
      </c>
      <c r="SQD1" t="s">
        <v>14273</v>
      </c>
      <c r="SQE1" t="s">
        <v>14274</v>
      </c>
      <c r="SQF1" t="s">
        <v>14275</v>
      </c>
      <c r="SQG1" t="s">
        <v>14276</v>
      </c>
      <c r="SQH1" t="s">
        <v>14277</v>
      </c>
      <c r="SQI1" t="s">
        <v>14278</v>
      </c>
      <c r="SQJ1" t="s">
        <v>14279</v>
      </c>
      <c r="SQK1" t="s">
        <v>14280</v>
      </c>
      <c r="SQL1" t="s">
        <v>14281</v>
      </c>
      <c r="SQM1" t="s">
        <v>14282</v>
      </c>
      <c r="SQN1" t="s">
        <v>14283</v>
      </c>
      <c r="SQO1" t="s">
        <v>14284</v>
      </c>
      <c r="SQP1" t="s">
        <v>14285</v>
      </c>
      <c r="SQQ1" t="s">
        <v>14286</v>
      </c>
      <c r="SQR1" t="s">
        <v>14287</v>
      </c>
      <c r="SQS1" t="s">
        <v>14288</v>
      </c>
      <c r="SQT1" t="s">
        <v>14289</v>
      </c>
      <c r="SQU1" t="s">
        <v>14290</v>
      </c>
      <c r="SQV1" t="s">
        <v>14291</v>
      </c>
      <c r="SQW1" t="s">
        <v>14292</v>
      </c>
      <c r="SQX1" t="s">
        <v>14293</v>
      </c>
      <c r="SQY1" t="s">
        <v>14294</v>
      </c>
      <c r="SQZ1" t="s">
        <v>14295</v>
      </c>
      <c r="SRA1" t="s">
        <v>14296</v>
      </c>
      <c r="SRB1" t="s">
        <v>14297</v>
      </c>
      <c r="SRC1" t="s">
        <v>14298</v>
      </c>
      <c r="SRD1" t="s">
        <v>14299</v>
      </c>
      <c r="SRE1" t="s">
        <v>14300</v>
      </c>
      <c r="SRF1" t="s">
        <v>14301</v>
      </c>
      <c r="SRG1" t="s">
        <v>14302</v>
      </c>
      <c r="SRH1" t="s">
        <v>14303</v>
      </c>
      <c r="SRI1" t="s">
        <v>14304</v>
      </c>
      <c r="SRJ1" t="s">
        <v>14305</v>
      </c>
      <c r="SRK1" t="s">
        <v>14306</v>
      </c>
      <c r="SRL1" t="s">
        <v>14307</v>
      </c>
      <c r="SRM1" t="s">
        <v>14308</v>
      </c>
      <c r="SRN1" t="s">
        <v>14309</v>
      </c>
      <c r="SRO1" t="s">
        <v>14310</v>
      </c>
      <c r="SRP1" t="s">
        <v>14311</v>
      </c>
      <c r="SRQ1" t="s">
        <v>14312</v>
      </c>
      <c r="SRR1" t="s">
        <v>14313</v>
      </c>
      <c r="SRS1" t="s">
        <v>14314</v>
      </c>
      <c r="SRT1" t="s">
        <v>14315</v>
      </c>
      <c r="SRU1" t="s">
        <v>14316</v>
      </c>
      <c r="SRV1" t="s">
        <v>14317</v>
      </c>
      <c r="SRW1" t="s">
        <v>14318</v>
      </c>
      <c r="SRX1" t="s">
        <v>14319</v>
      </c>
      <c r="SRY1" t="s">
        <v>14320</v>
      </c>
      <c r="SRZ1" t="s">
        <v>14321</v>
      </c>
      <c r="SSA1" t="s">
        <v>14322</v>
      </c>
      <c r="SSB1" t="s">
        <v>14323</v>
      </c>
      <c r="SSC1" t="s">
        <v>14324</v>
      </c>
      <c r="SSD1" t="s">
        <v>14325</v>
      </c>
      <c r="SSE1" t="s">
        <v>14326</v>
      </c>
      <c r="SSF1" t="s">
        <v>14327</v>
      </c>
      <c r="SSG1" t="s">
        <v>14328</v>
      </c>
      <c r="SSH1" t="s">
        <v>14329</v>
      </c>
      <c r="SSI1" t="s">
        <v>14330</v>
      </c>
      <c r="SSJ1" t="s">
        <v>14331</v>
      </c>
      <c r="SSK1" t="s">
        <v>14332</v>
      </c>
      <c r="SSL1" t="s">
        <v>14333</v>
      </c>
      <c r="SSM1" t="s">
        <v>14334</v>
      </c>
      <c r="SSN1" t="s">
        <v>14335</v>
      </c>
      <c r="SSO1" t="s">
        <v>14336</v>
      </c>
      <c r="SSP1" t="s">
        <v>14337</v>
      </c>
      <c r="SSQ1" t="s">
        <v>14338</v>
      </c>
      <c r="SSR1" t="s">
        <v>14339</v>
      </c>
      <c r="SSS1" t="s">
        <v>14340</v>
      </c>
      <c r="SST1" t="s">
        <v>14341</v>
      </c>
      <c r="SSU1" t="s">
        <v>14342</v>
      </c>
      <c r="SSV1" t="s">
        <v>14343</v>
      </c>
      <c r="SSW1" t="s">
        <v>14344</v>
      </c>
      <c r="SSX1" t="s">
        <v>14345</v>
      </c>
      <c r="SSY1" t="s">
        <v>14346</v>
      </c>
      <c r="SSZ1" t="s">
        <v>14347</v>
      </c>
      <c r="STA1" t="s">
        <v>14348</v>
      </c>
      <c r="STB1" t="s">
        <v>14349</v>
      </c>
      <c r="STC1" t="s">
        <v>14350</v>
      </c>
      <c r="STD1" t="s">
        <v>14351</v>
      </c>
      <c r="STE1" t="s">
        <v>14352</v>
      </c>
      <c r="STF1" t="s">
        <v>14353</v>
      </c>
      <c r="STG1" t="s">
        <v>14354</v>
      </c>
      <c r="STH1" t="s">
        <v>14355</v>
      </c>
      <c r="STI1" t="s">
        <v>14356</v>
      </c>
      <c r="STJ1" t="s">
        <v>14357</v>
      </c>
      <c r="STK1" t="s">
        <v>14358</v>
      </c>
      <c r="STL1" t="s">
        <v>14359</v>
      </c>
      <c r="STM1" t="s">
        <v>14360</v>
      </c>
      <c r="STN1" t="s">
        <v>14361</v>
      </c>
      <c r="STO1" t="s">
        <v>14362</v>
      </c>
      <c r="STP1" t="s">
        <v>14363</v>
      </c>
      <c r="STQ1" t="s">
        <v>14364</v>
      </c>
      <c r="STR1" t="s">
        <v>14365</v>
      </c>
      <c r="STS1" t="s">
        <v>14366</v>
      </c>
      <c r="STT1" t="s">
        <v>14367</v>
      </c>
      <c r="STU1" t="s">
        <v>14368</v>
      </c>
      <c r="STV1" t="s">
        <v>14369</v>
      </c>
      <c r="STW1" t="s">
        <v>14370</v>
      </c>
      <c r="STX1" t="s">
        <v>14371</v>
      </c>
      <c r="STY1" t="s">
        <v>14372</v>
      </c>
      <c r="STZ1" t="s">
        <v>14373</v>
      </c>
      <c r="SUA1" t="s">
        <v>14374</v>
      </c>
      <c r="SUB1" t="s">
        <v>14375</v>
      </c>
      <c r="SUC1" t="s">
        <v>14376</v>
      </c>
      <c r="SUD1" t="s">
        <v>14377</v>
      </c>
      <c r="SUE1" t="s">
        <v>14378</v>
      </c>
      <c r="SUF1" t="s">
        <v>14379</v>
      </c>
      <c r="SUG1" t="s">
        <v>14380</v>
      </c>
      <c r="SUH1" t="s">
        <v>14381</v>
      </c>
      <c r="SUI1" t="s">
        <v>14382</v>
      </c>
      <c r="SUJ1" t="s">
        <v>14383</v>
      </c>
      <c r="SUK1" t="s">
        <v>14384</v>
      </c>
      <c r="SUL1" t="s">
        <v>14385</v>
      </c>
      <c r="SUM1" t="s">
        <v>14386</v>
      </c>
      <c r="SUN1" t="s">
        <v>14387</v>
      </c>
      <c r="SUO1" t="s">
        <v>14388</v>
      </c>
      <c r="SUP1" t="s">
        <v>14389</v>
      </c>
      <c r="SUQ1" t="s">
        <v>14390</v>
      </c>
      <c r="SUR1" t="s">
        <v>14391</v>
      </c>
      <c r="SUS1" t="s">
        <v>14392</v>
      </c>
      <c r="SUT1" t="s">
        <v>14393</v>
      </c>
      <c r="SUU1" t="s">
        <v>14394</v>
      </c>
      <c r="SUV1" t="s">
        <v>14395</v>
      </c>
      <c r="SUW1" t="s">
        <v>14396</v>
      </c>
      <c r="SUX1" t="s">
        <v>14397</v>
      </c>
      <c r="SUY1" t="s">
        <v>14398</v>
      </c>
      <c r="SUZ1" t="s">
        <v>14399</v>
      </c>
      <c r="SVA1" t="s">
        <v>14400</v>
      </c>
      <c r="SVB1" t="s">
        <v>14401</v>
      </c>
      <c r="SVC1" t="s">
        <v>14402</v>
      </c>
      <c r="SVD1" t="s">
        <v>14403</v>
      </c>
      <c r="SVE1" t="s">
        <v>14404</v>
      </c>
      <c r="SVF1" t="s">
        <v>14405</v>
      </c>
      <c r="SVG1" t="s">
        <v>14406</v>
      </c>
      <c r="SVH1" t="s">
        <v>14407</v>
      </c>
      <c r="SVI1" t="s">
        <v>14408</v>
      </c>
      <c r="SVJ1" t="s">
        <v>14409</v>
      </c>
      <c r="SVK1" t="s">
        <v>14410</v>
      </c>
      <c r="SVL1" t="s">
        <v>14411</v>
      </c>
      <c r="SVM1" t="s">
        <v>14412</v>
      </c>
      <c r="SVN1" t="s">
        <v>14413</v>
      </c>
      <c r="SVO1" t="s">
        <v>14414</v>
      </c>
      <c r="SVP1" t="s">
        <v>14415</v>
      </c>
      <c r="SVQ1" t="s">
        <v>14416</v>
      </c>
      <c r="SVR1" t="s">
        <v>14417</v>
      </c>
      <c r="SVS1" t="s">
        <v>14418</v>
      </c>
      <c r="SVT1" t="s">
        <v>14419</v>
      </c>
      <c r="SVU1" t="s">
        <v>14420</v>
      </c>
      <c r="SVV1" t="s">
        <v>14421</v>
      </c>
      <c r="SVW1" t="s">
        <v>14422</v>
      </c>
      <c r="SVX1" t="s">
        <v>14423</v>
      </c>
      <c r="SVY1" t="s">
        <v>14424</v>
      </c>
      <c r="SVZ1" t="s">
        <v>14425</v>
      </c>
      <c r="SWA1" t="s">
        <v>14426</v>
      </c>
      <c r="SWB1" t="s">
        <v>14427</v>
      </c>
      <c r="SWC1" t="s">
        <v>14428</v>
      </c>
      <c r="SWD1" t="s">
        <v>14429</v>
      </c>
      <c r="SWE1" t="s">
        <v>14430</v>
      </c>
      <c r="SWF1" t="s">
        <v>14431</v>
      </c>
      <c r="SWG1" t="s">
        <v>14432</v>
      </c>
      <c r="SWH1" t="s">
        <v>14433</v>
      </c>
      <c r="SWI1" t="s">
        <v>14434</v>
      </c>
      <c r="SWJ1" t="s">
        <v>14435</v>
      </c>
      <c r="SWK1" t="s">
        <v>14436</v>
      </c>
      <c r="SWL1" t="s">
        <v>14437</v>
      </c>
      <c r="SWM1" t="s">
        <v>14438</v>
      </c>
      <c r="SWN1" t="s">
        <v>14439</v>
      </c>
      <c r="SWO1" t="s">
        <v>14440</v>
      </c>
      <c r="SWP1" t="s">
        <v>14441</v>
      </c>
      <c r="SWQ1" t="s">
        <v>14442</v>
      </c>
      <c r="SWR1" t="s">
        <v>14443</v>
      </c>
      <c r="SWS1" t="s">
        <v>14444</v>
      </c>
      <c r="SWT1" t="s">
        <v>14445</v>
      </c>
      <c r="SWU1" t="s">
        <v>14446</v>
      </c>
      <c r="SWV1" t="s">
        <v>14447</v>
      </c>
      <c r="SWW1" t="s">
        <v>14448</v>
      </c>
      <c r="SWX1" t="s">
        <v>14449</v>
      </c>
      <c r="SWY1" t="s">
        <v>14450</v>
      </c>
      <c r="SWZ1" t="s">
        <v>14451</v>
      </c>
      <c r="SXA1" t="s">
        <v>14452</v>
      </c>
      <c r="SXB1" t="s">
        <v>14453</v>
      </c>
      <c r="SXC1" t="s">
        <v>14454</v>
      </c>
      <c r="SXD1" t="s">
        <v>14455</v>
      </c>
      <c r="SXE1" t="s">
        <v>14456</v>
      </c>
      <c r="SXF1" t="s">
        <v>14457</v>
      </c>
      <c r="SXG1" t="s">
        <v>14458</v>
      </c>
      <c r="SXH1" t="s">
        <v>14459</v>
      </c>
      <c r="SXI1" t="s">
        <v>14460</v>
      </c>
      <c r="SXJ1" t="s">
        <v>14461</v>
      </c>
      <c r="SXK1" t="s">
        <v>14462</v>
      </c>
      <c r="SXL1" t="s">
        <v>14463</v>
      </c>
      <c r="SXM1" t="s">
        <v>14464</v>
      </c>
      <c r="SXN1" t="s">
        <v>14465</v>
      </c>
      <c r="SXO1" t="s">
        <v>14466</v>
      </c>
      <c r="SXP1" t="s">
        <v>14467</v>
      </c>
      <c r="SXQ1" t="s">
        <v>14468</v>
      </c>
      <c r="SXR1" t="s">
        <v>14469</v>
      </c>
      <c r="SXS1" t="s">
        <v>14470</v>
      </c>
      <c r="SXT1" t="s">
        <v>14471</v>
      </c>
      <c r="SXU1" t="s">
        <v>14472</v>
      </c>
      <c r="SXV1" t="s">
        <v>14473</v>
      </c>
      <c r="SXW1" t="s">
        <v>14474</v>
      </c>
      <c r="SXX1" t="s">
        <v>14475</v>
      </c>
      <c r="SXY1" t="s">
        <v>14476</v>
      </c>
      <c r="SXZ1" t="s">
        <v>14477</v>
      </c>
      <c r="SYA1" t="s">
        <v>14478</v>
      </c>
      <c r="SYB1" t="s">
        <v>14479</v>
      </c>
      <c r="SYC1" t="s">
        <v>14480</v>
      </c>
      <c r="SYD1" t="s">
        <v>14481</v>
      </c>
      <c r="SYE1" t="s">
        <v>14482</v>
      </c>
      <c r="SYF1" t="s">
        <v>14483</v>
      </c>
      <c r="SYG1" t="s">
        <v>14484</v>
      </c>
      <c r="SYH1" t="s">
        <v>14485</v>
      </c>
      <c r="SYI1" t="s">
        <v>14486</v>
      </c>
      <c r="SYJ1" t="s">
        <v>14487</v>
      </c>
      <c r="SYK1" t="s">
        <v>14488</v>
      </c>
      <c r="SYL1" t="s">
        <v>14489</v>
      </c>
      <c r="SYM1" t="s">
        <v>14490</v>
      </c>
      <c r="SYN1" t="s">
        <v>14491</v>
      </c>
      <c r="SYO1" t="s">
        <v>14492</v>
      </c>
      <c r="SYP1" t="s">
        <v>14493</v>
      </c>
      <c r="SYQ1" t="s">
        <v>14494</v>
      </c>
      <c r="SYR1" t="s">
        <v>14495</v>
      </c>
      <c r="SYS1" t="s">
        <v>14496</v>
      </c>
      <c r="SYT1" t="s">
        <v>14497</v>
      </c>
      <c r="SYU1" t="s">
        <v>14498</v>
      </c>
      <c r="SYV1" t="s">
        <v>14499</v>
      </c>
      <c r="SYW1" t="s">
        <v>14500</v>
      </c>
      <c r="SYX1" t="s">
        <v>14501</v>
      </c>
      <c r="SYY1" t="s">
        <v>14502</v>
      </c>
      <c r="SYZ1" t="s">
        <v>14503</v>
      </c>
      <c r="SZA1" t="s">
        <v>14504</v>
      </c>
      <c r="SZB1" t="s">
        <v>14505</v>
      </c>
      <c r="SZC1" t="s">
        <v>14506</v>
      </c>
      <c r="SZD1" t="s">
        <v>14507</v>
      </c>
      <c r="SZE1" t="s">
        <v>14508</v>
      </c>
      <c r="SZF1" t="s">
        <v>14509</v>
      </c>
      <c r="SZG1" t="s">
        <v>14510</v>
      </c>
      <c r="SZH1" t="s">
        <v>14511</v>
      </c>
      <c r="SZI1" t="s">
        <v>14512</v>
      </c>
      <c r="SZJ1" t="s">
        <v>14513</v>
      </c>
      <c r="SZK1" t="s">
        <v>14514</v>
      </c>
      <c r="SZL1" t="s">
        <v>14515</v>
      </c>
      <c r="SZM1" t="s">
        <v>14516</v>
      </c>
      <c r="SZN1" t="s">
        <v>14517</v>
      </c>
      <c r="SZO1" t="s">
        <v>14518</v>
      </c>
      <c r="SZP1" t="s">
        <v>14519</v>
      </c>
      <c r="SZQ1" t="s">
        <v>14520</v>
      </c>
      <c r="SZR1" t="s">
        <v>14521</v>
      </c>
      <c r="SZS1" t="s">
        <v>14522</v>
      </c>
      <c r="SZT1" t="s">
        <v>14523</v>
      </c>
      <c r="SZU1" t="s">
        <v>14524</v>
      </c>
      <c r="SZV1" t="s">
        <v>14525</v>
      </c>
      <c r="SZW1" t="s">
        <v>14526</v>
      </c>
      <c r="SZX1" t="s">
        <v>14527</v>
      </c>
      <c r="SZY1" t="s">
        <v>14528</v>
      </c>
      <c r="SZZ1" t="s">
        <v>14529</v>
      </c>
      <c r="TAA1" t="s">
        <v>14530</v>
      </c>
      <c r="TAB1" t="s">
        <v>14531</v>
      </c>
      <c r="TAC1" t="s">
        <v>14532</v>
      </c>
      <c r="TAD1" t="s">
        <v>14533</v>
      </c>
      <c r="TAE1" t="s">
        <v>14534</v>
      </c>
      <c r="TAF1" t="s">
        <v>14535</v>
      </c>
      <c r="TAG1" t="s">
        <v>14536</v>
      </c>
      <c r="TAH1" t="s">
        <v>14537</v>
      </c>
      <c r="TAI1" t="s">
        <v>14538</v>
      </c>
      <c r="TAJ1" t="s">
        <v>14539</v>
      </c>
      <c r="TAK1" t="s">
        <v>14540</v>
      </c>
      <c r="TAL1" t="s">
        <v>14541</v>
      </c>
      <c r="TAM1" t="s">
        <v>14542</v>
      </c>
      <c r="TAN1" t="s">
        <v>14543</v>
      </c>
      <c r="TAO1" t="s">
        <v>14544</v>
      </c>
      <c r="TAP1" t="s">
        <v>14545</v>
      </c>
      <c r="TAQ1" t="s">
        <v>14546</v>
      </c>
      <c r="TAR1" t="s">
        <v>14547</v>
      </c>
      <c r="TAS1" t="s">
        <v>14548</v>
      </c>
      <c r="TAT1" t="s">
        <v>14549</v>
      </c>
      <c r="TAU1" t="s">
        <v>14550</v>
      </c>
      <c r="TAV1" t="s">
        <v>14551</v>
      </c>
      <c r="TAW1" t="s">
        <v>14552</v>
      </c>
      <c r="TAX1" t="s">
        <v>14553</v>
      </c>
      <c r="TAY1" t="s">
        <v>14554</v>
      </c>
      <c r="TAZ1" t="s">
        <v>14555</v>
      </c>
      <c r="TBA1" t="s">
        <v>14556</v>
      </c>
      <c r="TBB1" t="s">
        <v>14557</v>
      </c>
      <c r="TBC1" t="s">
        <v>14558</v>
      </c>
      <c r="TBD1" t="s">
        <v>14559</v>
      </c>
      <c r="TBE1" t="s">
        <v>14560</v>
      </c>
      <c r="TBF1" t="s">
        <v>14561</v>
      </c>
      <c r="TBG1" t="s">
        <v>14562</v>
      </c>
      <c r="TBH1" t="s">
        <v>14563</v>
      </c>
      <c r="TBI1" t="s">
        <v>14564</v>
      </c>
      <c r="TBJ1" t="s">
        <v>14565</v>
      </c>
      <c r="TBK1" t="s">
        <v>14566</v>
      </c>
      <c r="TBL1" t="s">
        <v>14567</v>
      </c>
      <c r="TBM1" t="s">
        <v>14568</v>
      </c>
      <c r="TBN1" t="s">
        <v>14569</v>
      </c>
      <c r="TBO1" t="s">
        <v>14570</v>
      </c>
      <c r="TBP1" t="s">
        <v>14571</v>
      </c>
      <c r="TBQ1" t="s">
        <v>14572</v>
      </c>
      <c r="TBR1" t="s">
        <v>14573</v>
      </c>
      <c r="TBS1" t="s">
        <v>14574</v>
      </c>
      <c r="TBT1" t="s">
        <v>14575</v>
      </c>
      <c r="TBU1" t="s">
        <v>14576</v>
      </c>
      <c r="TBV1" t="s">
        <v>14577</v>
      </c>
      <c r="TBW1" t="s">
        <v>14578</v>
      </c>
      <c r="TBX1" t="s">
        <v>14579</v>
      </c>
      <c r="TBY1" t="s">
        <v>14580</v>
      </c>
      <c r="TBZ1" t="s">
        <v>14581</v>
      </c>
      <c r="TCA1" t="s">
        <v>14582</v>
      </c>
      <c r="TCB1" t="s">
        <v>14583</v>
      </c>
      <c r="TCC1" t="s">
        <v>14584</v>
      </c>
      <c r="TCD1" t="s">
        <v>14585</v>
      </c>
      <c r="TCE1" t="s">
        <v>14586</v>
      </c>
      <c r="TCF1" t="s">
        <v>14587</v>
      </c>
      <c r="TCG1" t="s">
        <v>14588</v>
      </c>
      <c r="TCH1" t="s">
        <v>14589</v>
      </c>
      <c r="TCI1" t="s">
        <v>14590</v>
      </c>
      <c r="TCJ1" t="s">
        <v>14591</v>
      </c>
      <c r="TCK1" t="s">
        <v>14592</v>
      </c>
      <c r="TCL1" t="s">
        <v>14593</v>
      </c>
      <c r="TCM1" t="s">
        <v>14594</v>
      </c>
      <c r="TCN1" t="s">
        <v>14595</v>
      </c>
      <c r="TCO1" t="s">
        <v>14596</v>
      </c>
      <c r="TCP1" t="s">
        <v>14597</v>
      </c>
      <c r="TCQ1" t="s">
        <v>14598</v>
      </c>
      <c r="TCR1" t="s">
        <v>14599</v>
      </c>
      <c r="TCS1" t="s">
        <v>14600</v>
      </c>
      <c r="TCT1" t="s">
        <v>14601</v>
      </c>
      <c r="TCU1" t="s">
        <v>14602</v>
      </c>
      <c r="TCV1" t="s">
        <v>14603</v>
      </c>
      <c r="TCW1" t="s">
        <v>14604</v>
      </c>
      <c r="TCX1" t="s">
        <v>14605</v>
      </c>
      <c r="TCY1" t="s">
        <v>14606</v>
      </c>
      <c r="TCZ1" t="s">
        <v>14607</v>
      </c>
      <c r="TDA1" t="s">
        <v>14608</v>
      </c>
      <c r="TDB1" t="s">
        <v>14609</v>
      </c>
      <c r="TDC1" t="s">
        <v>14610</v>
      </c>
      <c r="TDD1" t="s">
        <v>14611</v>
      </c>
      <c r="TDE1" t="s">
        <v>14612</v>
      </c>
      <c r="TDF1" t="s">
        <v>14613</v>
      </c>
      <c r="TDG1" t="s">
        <v>14614</v>
      </c>
      <c r="TDH1" t="s">
        <v>14615</v>
      </c>
      <c r="TDI1" t="s">
        <v>14616</v>
      </c>
      <c r="TDJ1" t="s">
        <v>14617</v>
      </c>
      <c r="TDK1" t="s">
        <v>14618</v>
      </c>
      <c r="TDL1" t="s">
        <v>14619</v>
      </c>
      <c r="TDM1" t="s">
        <v>14620</v>
      </c>
      <c r="TDN1" t="s">
        <v>14621</v>
      </c>
      <c r="TDO1" t="s">
        <v>14622</v>
      </c>
      <c r="TDP1" t="s">
        <v>14623</v>
      </c>
      <c r="TDQ1" t="s">
        <v>14624</v>
      </c>
      <c r="TDR1" t="s">
        <v>14625</v>
      </c>
      <c r="TDS1" t="s">
        <v>14626</v>
      </c>
      <c r="TDT1" t="s">
        <v>14627</v>
      </c>
      <c r="TDU1" t="s">
        <v>14628</v>
      </c>
      <c r="TDV1" t="s">
        <v>14629</v>
      </c>
      <c r="TDW1" t="s">
        <v>14630</v>
      </c>
      <c r="TDX1" t="s">
        <v>14631</v>
      </c>
      <c r="TDY1" t="s">
        <v>14632</v>
      </c>
      <c r="TDZ1" t="s">
        <v>14633</v>
      </c>
      <c r="TEA1" t="s">
        <v>14634</v>
      </c>
      <c r="TEB1" t="s">
        <v>14635</v>
      </c>
      <c r="TEC1" t="s">
        <v>14636</v>
      </c>
      <c r="TED1" t="s">
        <v>14637</v>
      </c>
      <c r="TEE1" t="s">
        <v>14638</v>
      </c>
      <c r="TEF1" t="s">
        <v>14639</v>
      </c>
      <c r="TEG1" t="s">
        <v>14640</v>
      </c>
      <c r="TEH1" t="s">
        <v>14641</v>
      </c>
      <c r="TEI1" t="s">
        <v>14642</v>
      </c>
      <c r="TEJ1" t="s">
        <v>14643</v>
      </c>
      <c r="TEK1" t="s">
        <v>14644</v>
      </c>
      <c r="TEL1" t="s">
        <v>14645</v>
      </c>
      <c r="TEM1" t="s">
        <v>14646</v>
      </c>
      <c r="TEN1" t="s">
        <v>14647</v>
      </c>
      <c r="TEO1" t="s">
        <v>14648</v>
      </c>
      <c r="TEP1" t="s">
        <v>14649</v>
      </c>
      <c r="TEQ1" t="s">
        <v>14650</v>
      </c>
      <c r="TER1" t="s">
        <v>14651</v>
      </c>
      <c r="TES1" t="s">
        <v>14652</v>
      </c>
      <c r="TET1" t="s">
        <v>14653</v>
      </c>
      <c r="TEU1" t="s">
        <v>14654</v>
      </c>
      <c r="TEV1" t="s">
        <v>14655</v>
      </c>
      <c r="TEW1" t="s">
        <v>14656</v>
      </c>
      <c r="TEX1" t="s">
        <v>14657</v>
      </c>
      <c r="TEY1" t="s">
        <v>14658</v>
      </c>
      <c r="TEZ1" t="s">
        <v>14659</v>
      </c>
      <c r="TFA1" t="s">
        <v>14660</v>
      </c>
      <c r="TFB1" t="s">
        <v>14661</v>
      </c>
      <c r="TFC1" t="s">
        <v>14662</v>
      </c>
      <c r="TFD1" t="s">
        <v>14663</v>
      </c>
      <c r="TFE1" t="s">
        <v>14664</v>
      </c>
      <c r="TFF1" t="s">
        <v>14665</v>
      </c>
      <c r="TFG1" t="s">
        <v>14666</v>
      </c>
      <c r="TFH1" t="s">
        <v>14667</v>
      </c>
      <c r="TFI1" t="s">
        <v>14668</v>
      </c>
      <c r="TFJ1" t="s">
        <v>14669</v>
      </c>
      <c r="TFK1" t="s">
        <v>14670</v>
      </c>
      <c r="TFL1" t="s">
        <v>14671</v>
      </c>
      <c r="TFM1" t="s">
        <v>14672</v>
      </c>
      <c r="TFN1" t="s">
        <v>14673</v>
      </c>
      <c r="TFO1" t="s">
        <v>14674</v>
      </c>
      <c r="TFP1" t="s">
        <v>14675</v>
      </c>
      <c r="TFQ1" t="s">
        <v>14676</v>
      </c>
      <c r="TFR1" t="s">
        <v>14677</v>
      </c>
      <c r="TFS1" t="s">
        <v>14678</v>
      </c>
      <c r="TFT1" t="s">
        <v>14679</v>
      </c>
      <c r="TFU1" t="s">
        <v>14680</v>
      </c>
      <c r="TFV1" t="s">
        <v>14681</v>
      </c>
      <c r="TFW1" t="s">
        <v>14682</v>
      </c>
      <c r="TFX1" t="s">
        <v>14683</v>
      </c>
      <c r="TFY1" t="s">
        <v>14684</v>
      </c>
      <c r="TFZ1" t="s">
        <v>14685</v>
      </c>
      <c r="TGA1" t="s">
        <v>14686</v>
      </c>
      <c r="TGB1" t="s">
        <v>14687</v>
      </c>
      <c r="TGC1" t="s">
        <v>14688</v>
      </c>
      <c r="TGD1" t="s">
        <v>14689</v>
      </c>
      <c r="TGE1" t="s">
        <v>14690</v>
      </c>
      <c r="TGF1" t="s">
        <v>14691</v>
      </c>
      <c r="TGG1" t="s">
        <v>14692</v>
      </c>
      <c r="TGH1" t="s">
        <v>14693</v>
      </c>
      <c r="TGI1" t="s">
        <v>14694</v>
      </c>
      <c r="TGJ1" t="s">
        <v>14695</v>
      </c>
      <c r="TGK1" t="s">
        <v>14696</v>
      </c>
      <c r="TGL1" t="s">
        <v>14697</v>
      </c>
      <c r="TGM1" t="s">
        <v>14698</v>
      </c>
      <c r="TGN1" t="s">
        <v>14699</v>
      </c>
      <c r="TGO1" t="s">
        <v>14700</v>
      </c>
      <c r="TGP1" t="s">
        <v>14701</v>
      </c>
      <c r="TGQ1" t="s">
        <v>14702</v>
      </c>
      <c r="TGR1" t="s">
        <v>14703</v>
      </c>
      <c r="TGS1" t="s">
        <v>14704</v>
      </c>
      <c r="TGT1" t="s">
        <v>14705</v>
      </c>
      <c r="TGU1" t="s">
        <v>14706</v>
      </c>
      <c r="TGV1" t="s">
        <v>14707</v>
      </c>
      <c r="TGW1" t="s">
        <v>14708</v>
      </c>
      <c r="TGX1" t="s">
        <v>14709</v>
      </c>
      <c r="TGY1" t="s">
        <v>14710</v>
      </c>
      <c r="TGZ1" t="s">
        <v>14711</v>
      </c>
      <c r="THA1" t="s">
        <v>14712</v>
      </c>
      <c r="THB1" t="s">
        <v>14713</v>
      </c>
      <c r="THC1" t="s">
        <v>14714</v>
      </c>
      <c r="THD1" t="s">
        <v>14715</v>
      </c>
      <c r="THE1" t="s">
        <v>14716</v>
      </c>
      <c r="THF1" t="s">
        <v>14717</v>
      </c>
      <c r="THG1" t="s">
        <v>14718</v>
      </c>
      <c r="THH1" t="s">
        <v>14719</v>
      </c>
      <c r="THI1" t="s">
        <v>14720</v>
      </c>
      <c r="THJ1" t="s">
        <v>14721</v>
      </c>
      <c r="THK1" t="s">
        <v>14722</v>
      </c>
      <c r="THL1" t="s">
        <v>14723</v>
      </c>
      <c r="THM1" t="s">
        <v>14724</v>
      </c>
      <c r="THN1" t="s">
        <v>14725</v>
      </c>
      <c r="THO1" t="s">
        <v>14726</v>
      </c>
      <c r="THP1" t="s">
        <v>14727</v>
      </c>
      <c r="THQ1" t="s">
        <v>14728</v>
      </c>
      <c r="THR1" t="s">
        <v>14729</v>
      </c>
      <c r="THS1" t="s">
        <v>14730</v>
      </c>
      <c r="THT1" t="s">
        <v>14731</v>
      </c>
      <c r="THU1" t="s">
        <v>14732</v>
      </c>
      <c r="THV1" t="s">
        <v>14733</v>
      </c>
      <c r="THW1" t="s">
        <v>14734</v>
      </c>
      <c r="THX1" t="s">
        <v>14735</v>
      </c>
      <c r="THY1" t="s">
        <v>14736</v>
      </c>
      <c r="THZ1" t="s">
        <v>14737</v>
      </c>
      <c r="TIA1" t="s">
        <v>14738</v>
      </c>
      <c r="TIB1" t="s">
        <v>14739</v>
      </c>
      <c r="TIC1" t="s">
        <v>14740</v>
      </c>
      <c r="TID1" t="s">
        <v>14741</v>
      </c>
      <c r="TIE1" t="s">
        <v>14742</v>
      </c>
      <c r="TIF1" t="s">
        <v>14743</v>
      </c>
      <c r="TIG1" t="s">
        <v>14744</v>
      </c>
      <c r="TIH1" t="s">
        <v>14745</v>
      </c>
      <c r="TII1" t="s">
        <v>14746</v>
      </c>
      <c r="TIJ1" t="s">
        <v>14747</v>
      </c>
      <c r="TIK1" t="s">
        <v>14748</v>
      </c>
      <c r="TIL1" t="s">
        <v>14749</v>
      </c>
      <c r="TIM1" t="s">
        <v>14750</v>
      </c>
      <c r="TIN1" t="s">
        <v>14751</v>
      </c>
      <c r="TIO1" t="s">
        <v>14752</v>
      </c>
      <c r="TIP1" t="s">
        <v>14753</v>
      </c>
      <c r="TIQ1" t="s">
        <v>14754</v>
      </c>
      <c r="TIR1" t="s">
        <v>14755</v>
      </c>
      <c r="TIS1" t="s">
        <v>14756</v>
      </c>
      <c r="TIT1" t="s">
        <v>14757</v>
      </c>
      <c r="TIU1" t="s">
        <v>14758</v>
      </c>
      <c r="TIV1" t="s">
        <v>14759</v>
      </c>
      <c r="TIW1" t="s">
        <v>14760</v>
      </c>
      <c r="TIX1" t="s">
        <v>14761</v>
      </c>
      <c r="TIY1" t="s">
        <v>14762</v>
      </c>
      <c r="TIZ1" t="s">
        <v>14763</v>
      </c>
      <c r="TJA1" t="s">
        <v>14764</v>
      </c>
      <c r="TJB1" t="s">
        <v>14765</v>
      </c>
      <c r="TJC1" t="s">
        <v>14766</v>
      </c>
      <c r="TJD1" t="s">
        <v>14767</v>
      </c>
      <c r="TJE1" t="s">
        <v>14768</v>
      </c>
      <c r="TJF1" t="s">
        <v>14769</v>
      </c>
      <c r="TJG1" t="s">
        <v>14770</v>
      </c>
      <c r="TJH1" t="s">
        <v>14771</v>
      </c>
      <c r="TJI1" t="s">
        <v>14772</v>
      </c>
      <c r="TJJ1" t="s">
        <v>14773</v>
      </c>
      <c r="TJK1" t="s">
        <v>14774</v>
      </c>
      <c r="TJL1" t="s">
        <v>14775</v>
      </c>
      <c r="TJM1" t="s">
        <v>14776</v>
      </c>
      <c r="TJN1" t="s">
        <v>14777</v>
      </c>
      <c r="TJO1" t="s">
        <v>14778</v>
      </c>
      <c r="TJP1" t="s">
        <v>14779</v>
      </c>
      <c r="TJQ1" t="s">
        <v>14780</v>
      </c>
      <c r="TJR1" t="s">
        <v>14781</v>
      </c>
      <c r="TJS1" t="s">
        <v>14782</v>
      </c>
      <c r="TJT1" t="s">
        <v>14783</v>
      </c>
      <c r="TJU1" t="s">
        <v>14784</v>
      </c>
      <c r="TJV1" t="s">
        <v>14785</v>
      </c>
      <c r="TJW1" t="s">
        <v>14786</v>
      </c>
      <c r="TJX1" t="s">
        <v>14787</v>
      </c>
      <c r="TJY1" t="s">
        <v>14788</v>
      </c>
      <c r="TJZ1" t="s">
        <v>14789</v>
      </c>
      <c r="TKA1" t="s">
        <v>14790</v>
      </c>
      <c r="TKB1" t="s">
        <v>14791</v>
      </c>
      <c r="TKC1" t="s">
        <v>14792</v>
      </c>
      <c r="TKD1" t="s">
        <v>14793</v>
      </c>
      <c r="TKE1" t="s">
        <v>14794</v>
      </c>
      <c r="TKF1" t="s">
        <v>14795</v>
      </c>
      <c r="TKG1" t="s">
        <v>14796</v>
      </c>
      <c r="TKH1" t="s">
        <v>14797</v>
      </c>
      <c r="TKI1" t="s">
        <v>14798</v>
      </c>
      <c r="TKJ1" t="s">
        <v>14799</v>
      </c>
      <c r="TKK1" t="s">
        <v>14800</v>
      </c>
      <c r="TKL1" t="s">
        <v>14801</v>
      </c>
      <c r="TKM1" t="s">
        <v>14802</v>
      </c>
      <c r="TKN1" t="s">
        <v>14803</v>
      </c>
      <c r="TKO1" t="s">
        <v>14804</v>
      </c>
      <c r="TKP1" t="s">
        <v>14805</v>
      </c>
      <c r="TKQ1" t="s">
        <v>14806</v>
      </c>
      <c r="TKR1" t="s">
        <v>14807</v>
      </c>
      <c r="TKS1" t="s">
        <v>14808</v>
      </c>
      <c r="TKT1" t="s">
        <v>14809</v>
      </c>
      <c r="TKU1" t="s">
        <v>14810</v>
      </c>
      <c r="TKV1" t="s">
        <v>14811</v>
      </c>
      <c r="TKW1" t="s">
        <v>14812</v>
      </c>
      <c r="TKX1" t="s">
        <v>14813</v>
      </c>
      <c r="TKY1" t="s">
        <v>14814</v>
      </c>
      <c r="TKZ1" t="s">
        <v>14815</v>
      </c>
      <c r="TLA1" t="s">
        <v>14816</v>
      </c>
      <c r="TLB1" t="s">
        <v>14817</v>
      </c>
      <c r="TLC1" t="s">
        <v>14818</v>
      </c>
      <c r="TLD1" t="s">
        <v>14819</v>
      </c>
      <c r="TLE1" t="s">
        <v>14820</v>
      </c>
      <c r="TLF1" t="s">
        <v>14821</v>
      </c>
      <c r="TLG1" t="s">
        <v>14822</v>
      </c>
      <c r="TLH1" t="s">
        <v>14823</v>
      </c>
      <c r="TLI1" t="s">
        <v>14824</v>
      </c>
      <c r="TLJ1" t="s">
        <v>14825</v>
      </c>
      <c r="TLK1" t="s">
        <v>14826</v>
      </c>
      <c r="TLL1" t="s">
        <v>14827</v>
      </c>
      <c r="TLM1" t="s">
        <v>14828</v>
      </c>
      <c r="TLN1" t="s">
        <v>14829</v>
      </c>
      <c r="TLO1" t="s">
        <v>14830</v>
      </c>
      <c r="TLP1" t="s">
        <v>14831</v>
      </c>
      <c r="TLQ1" t="s">
        <v>14832</v>
      </c>
      <c r="TLR1" t="s">
        <v>14833</v>
      </c>
      <c r="TLS1" t="s">
        <v>14834</v>
      </c>
      <c r="TLT1" t="s">
        <v>14835</v>
      </c>
      <c r="TLU1" t="s">
        <v>14836</v>
      </c>
      <c r="TLV1" t="s">
        <v>14837</v>
      </c>
      <c r="TLW1" t="s">
        <v>14838</v>
      </c>
      <c r="TLX1" t="s">
        <v>14839</v>
      </c>
      <c r="TLY1" t="s">
        <v>14840</v>
      </c>
      <c r="TLZ1" t="s">
        <v>14841</v>
      </c>
      <c r="TMA1" t="s">
        <v>14842</v>
      </c>
      <c r="TMB1" t="s">
        <v>14843</v>
      </c>
      <c r="TMC1" t="s">
        <v>14844</v>
      </c>
      <c r="TMD1" t="s">
        <v>14845</v>
      </c>
      <c r="TME1" t="s">
        <v>14846</v>
      </c>
      <c r="TMF1" t="s">
        <v>14847</v>
      </c>
      <c r="TMG1" t="s">
        <v>14848</v>
      </c>
      <c r="TMH1" t="s">
        <v>14849</v>
      </c>
      <c r="TMI1" t="s">
        <v>14850</v>
      </c>
      <c r="TMJ1" t="s">
        <v>14851</v>
      </c>
      <c r="TMK1" t="s">
        <v>14852</v>
      </c>
      <c r="TML1" t="s">
        <v>14853</v>
      </c>
      <c r="TMM1" t="s">
        <v>14854</v>
      </c>
      <c r="TMN1" t="s">
        <v>14855</v>
      </c>
      <c r="TMO1" t="s">
        <v>14856</v>
      </c>
      <c r="TMP1" t="s">
        <v>14857</v>
      </c>
      <c r="TMQ1" t="s">
        <v>14858</v>
      </c>
      <c r="TMR1" t="s">
        <v>14859</v>
      </c>
      <c r="TMS1" t="s">
        <v>14860</v>
      </c>
      <c r="TMT1" t="s">
        <v>14861</v>
      </c>
      <c r="TMU1" t="s">
        <v>14862</v>
      </c>
      <c r="TMV1" t="s">
        <v>14863</v>
      </c>
      <c r="TMW1" t="s">
        <v>14864</v>
      </c>
      <c r="TMX1" t="s">
        <v>14865</v>
      </c>
      <c r="TMY1" t="s">
        <v>14866</v>
      </c>
      <c r="TMZ1" t="s">
        <v>14867</v>
      </c>
      <c r="TNA1" t="s">
        <v>14868</v>
      </c>
      <c r="TNB1" t="s">
        <v>14869</v>
      </c>
      <c r="TNC1" t="s">
        <v>14870</v>
      </c>
      <c r="TND1" t="s">
        <v>14871</v>
      </c>
      <c r="TNE1" t="s">
        <v>14872</v>
      </c>
      <c r="TNF1" t="s">
        <v>14873</v>
      </c>
      <c r="TNG1" t="s">
        <v>14874</v>
      </c>
      <c r="TNH1" t="s">
        <v>14875</v>
      </c>
      <c r="TNI1" t="s">
        <v>14876</v>
      </c>
      <c r="TNJ1" t="s">
        <v>14877</v>
      </c>
      <c r="TNK1" t="s">
        <v>14878</v>
      </c>
      <c r="TNL1" t="s">
        <v>14879</v>
      </c>
      <c r="TNM1" t="s">
        <v>14880</v>
      </c>
      <c r="TNN1" t="s">
        <v>14881</v>
      </c>
      <c r="TNO1" t="s">
        <v>14882</v>
      </c>
      <c r="TNP1" t="s">
        <v>14883</v>
      </c>
      <c r="TNQ1" t="s">
        <v>14884</v>
      </c>
      <c r="TNR1" t="s">
        <v>14885</v>
      </c>
      <c r="TNS1" t="s">
        <v>14886</v>
      </c>
      <c r="TNT1" t="s">
        <v>14887</v>
      </c>
      <c r="TNU1" t="s">
        <v>14888</v>
      </c>
      <c r="TNV1" t="s">
        <v>14889</v>
      </c>
      <c r="TNW1" t="s">
        <v>14890</v>
      </c>
      <c r="TNX1" t="s">
        <v>14891</v>
      </c>
      <c r="TNY1" t="s">
        <v>14892</v>
      </c>
      <c r="TNZ1" t="s">
        <v>14893</v>
      </c>
      <c r="TOA1" t="s">
        <v>14894</v>
      </c>
      <c r="TOB1" t="s">
        <v>14895</v>
      </c>
      <c r="TOC1" t="s">
        <v>14896</v>
      </c>
      <c r="TOD1" t="s">
        <v>14897</v>
      </c>
      <c r="TOE1" t="s">
        <v>14898</v>
      </c>
      <c r="TOF1" t="s">
        <v>14899</v>
      </c>
      <c r="TOG1" t="s">
        <v>14900</v>
      </c>
      <c r="TOH1" t="s">
        <v>14901</v>
      </c>
      <c r="TOI1" t="s">
        <v>14902</v>
      </c>
      <c r="TOJ1" t="s">
        <v>14903</v>
      </c>
      <c r="TOK1" t="s">
        <v>14904</v>
      </c>
      <c r="TOL1" t="s">
        <v>14905</v>
      </c>
      <c r="TOM1" t="s">
        <v>14906</v>
      </c>
      <c r="TON1" t="s">
        <v>14907</v>
      </c>
      <c r="TOO1" t="s">
        <v>14908</v>
      </c>
      <c r="TOP1" t="s">
        <v>14909</v>
      </c>
      <c r="TOQ1" t="s">
        <v>14910</v>
      </c>
      <c r="TOR1" t="s">
        <v>14911</v>
      </c>
      <c r="TOS1" t="s">
        <v>14912</v>
      </c>
      <c r="TOT1" t="s">
        <v>14913</v>
      </c>
      <c r="TOU1" t="s">
        <v>14914</v>
      </c>
      <c r="TOV1" t="s">
        <v>14915</v>
      </c>
      <c r="TOW1" t="s">
        <v>14916</v>
      </c>
      <c r="TOX1" t="s">
        <v>14917</v>
      </c>
      <c r="TOY1" t="s">
        <v>14918</v>
      </c>
      <c r="TOZ1" t="s">
        <v>14919</v>
      </c>
      <c r="TPA1" t="s">
        <v>14920</v>
      </c>
      <c r="TPB1" t="s">
        <v>14921</v>
      </c>
      <c r="TPC1" t="s">
        <v>14922</v>
      </c>
      <c r="TPD1" t="s">
        <v>14923</v>
      </c>
      <c r="TPE1" t="s">
        <v>14924</v>
      </c>
      <c r="TPF1" t="s">
        <v>14925</v>
      </c>
      <c r="TPG1" t="s">
        <v>14926</v>
      </c>
      <c r="TPH1" t="s">
        <v>14927</v>
      </c>
      <c r="TPI1" t="s">
        <v>14928</v>
      </c>
      <c r="TPJ1" t="s">
        <v>14929</v>
      </c>
      <c r="TPK1" t="s">
        <v>14930</v>
      </c>
      <c r="TPL1" t="s">
        <v>14931</v>
      </c>
      <c r="TPM1" t="s">
        <v>14932</v>
      </c>
      <c r="TPN1" t="s">
        <v>14933</v>
      </c>
      <c r="TPO1" t="s">
        <v>14934</v>
      </c>
      <c r="TPP1" t="s">
        <v>14935</v>
      </c>
      <c r="TPQ1" t="s">
        <v>14936</v>
      </c>
      <c r="TPR1" t="s">
        <v>14937</v>
      </c>
      <c r="TPS1" t="s">
        <v>14938</v>
      </c>
      <c r="TPT1" t="s">
        <v>14939</v>
      </c>
      <c r="TPU1" t="s">
        <v>14940</v>
      </c>
      <c r="TPV1" t="s">
        <v>14941</v>
      </c>
      <c r="TPW1" t="s">
        <v>14942</v>
      </c>
      <c r="TPX1" t="s">
        <v>14943</v>
      </c>
      <c r="TPY1" t="s">
        <v>14944</v>
      </c>
      <c r="TPZ1" t="s">
        <v>14945</v>
      </c>
      <c r="TQA1" t="s">
        <v>14946</v>
      </c>
      <c r="TQB1" t="s">
        <v>14947</v>
      </c>
      <c r="TQC1" t="s">
        <v>14948</v>
      </c>
      <c r="TQD1" t="s">
        <v>14949</v>
      </c>
      <c r="TQE1" t="s">
        <v>14950</v>
      </c>
      <c r="TQF1" t="s">
        <v>14951</v>
      </c>
      <c r="TQG1" t="s">
        <v>14952</v>
      </c>
      <c r="TQH1" t="s">
        <v>14953</v>
      </c>
      <c r="TQI1" t="s">
        <v>14954</v>
      </c>
      <c r="TQJ1" t="s">
        <v>14955</v>
      </c>
      <c r="TQK1" t="s">
        <v>14956</v>
      </c>
      <c r="TQL1" t="s">
        <v>14957</v>
      </c>
      <c r="TQM1" t="s">
        <v>14958</v>
      </c>
      <c r="TQN1" t="s">
        <v>14959</v>
      </c>
      <c r="TQO1" t="s">
        <v>14960</v>
      </c>
      <c r="TQP1" t="s">
        <v>14961</v>
      </c>
      <c r="TQQ1" t="s">
        <v>14962</v>
      </c>
      <c r="TQR1" t="s">
        <v>14963</v>
      </c>
      <c r="TQS1" t="s">
        <v>14964</v>
      </c>
      <c r="TQT1" t="s">
        <v>14965</v>
      </c>
      <c r="TQU1" t="s">
        <v>14966</v>
      </c>
      <c r="TQV1" t="s">
        <v>14967</v>
      </c>
      <c r="TQW1" t="s">
        <v>14968</v>
      </c>
      <c r="TQX1" t="s">
        <v>14969</v>
      </c>
      <c r="TQY1" t="s">
        <v>14970</v>
      </c>
      <c r="TQZ1" t="s">
        <v>14971</v>
      </c>
      <c r="TRA1" t="s">
        <v>14972</v>
      </c>
      <c r="TRB1" t="s">
        <v>14973</v>
      </c>
      <c r="TRC1" t="s">
        <v>14974</v>
      </c>
      <c r="TRD1" t="s">
        <v>14975</v>
      </c>
      <c r="TRE1" t="s">
        <v>14976</v>
      </c>
      <c r="TRF1" t="s">
        <v>14977</v>
      </c>
      <c r="TRG1" t="s">
        <v>14978</v>
      </c>
      <c r="TRH1" t="s">
        <v>14979</v>
      </c>
      <c r="TRI1" t="s">
        <v>14980</v>
      </c>
      <c r="TRJ1" t="s">
        <v>14981</v>
      </c>
      <c r="TRK1" t="s">
        <v>14982</v>
      </c>
      <c r="TRL1" t="s">
        <v>14983</v>
      </c>
      <c r="TRM1" t="s">
        <v>14984</v>
      </c>
      <c r="TRN1" t="s">
        <v>14985</v>
      </c>
      <c r="TRO1" t="s">
        <v>14986</v>
      </c>
      <c r="TRP1" t="s">
        <v>14987</v>
      </c>
      <c r="TRQ1" t="s">
        <v>14988</v>
      </c>
      <c r="TRR1" t="s">
        <v>14989</v>
      </c>
      <c r="TRS1" t="s">
        <v>14990</v>
      </c>
      <c r="TRT1" t="s">
        <v>14991</v>
      </c>
      <c r="TRU1" t="s">
        <v>14992</v>
      </c>
      <c r="TRV1" t="s">
        <v>14993</v>
      </c>
      <c r="TRW1" t="s">
        <v>14994</v>
      </c>
      <c r="TRX1" t="s">
        <v>14995</v>
      </c>
      <c r="TRY1" t="s">
        <v>14996</v>
      </c>
      <c r="TRZ1" t="s">
        <v>14997</v>
      </c>
      <c r="TSA1" t="s">
        <v>14998</v>
      </c>
      <c r="TSB1" t="s">
        <v>14999</v>
      </c>
      <c r="TSC1" t="s">
        <v>15000</v>
      </c>
      <c r="TSD1" t="s">
        <v>15001</v>
      </c>
      <c r="TSE1" t="s">
        <v>15002</v>
      </c>
      <c r="TSF1" t="s">
        <v>15003</v>
      </c>
      <c r="TSG1" t="s">
        <v>15004</v>
      </c>
      <c r="TSH1" t="s">
        <v>15005</v>
      </c>
      <c r="TSI1" t="s">
        <v>15006</v>
      </c>
      <c r="TSJ1" t="s">
        <v>15007</v>
      </c>
      <c r="TSK1" t="s">
        <v>15008</v>
      </c>
      <c r="TSL1" t="s">
        <v>15009</v>
      </c>
      <c r="TSM1" t="s">
        <v>15010</v>
      </c>
      <c r="TSN1" t="s">
        <v>15011</v>
      </c>
      <c r="TSO1" t="s">
        <v>15012</v>
      </c>
      <c r="TSP1" t="s">
        <v>15013</v>
      </c>
      <c r="TSQ1" t="s">
        <v>15014</v>
      </c>
      <c r="TSR1" t="s">
        <v>15015</v>
      </c>
      <c r="TSS1" t="s">
        <v>15016</v>
      </c>
      <c r="TST1" t="s">
        <v>15017</v>
      </c>
      <c r="TSU1" t="s">
        <v>15018</v>
      </c>
      <c r="TSV1" t="s">
        <v>15019</v>
      </c>
      <c r="TSW1" t="s">
        <v>15020</v>
      </c>
      <c r="TSX1" t="s">
        <v>15021</v>
      </c>
      <c r="TSY1" t="s">
        <v>15022</v>
      </c>
      <c r="TSZ1" t="s">
        <v>15023</v>
      </c>
      <c r="TTA1" t="s">
        <v>15024</v>
      </c>
      <c r="TTB1" t="s">
        <v>15025</v>
      </c>
      <c r="TTC1" t="s">
        <v>15026</v>
      </c>
      <c r="TTD1" t="s">
        <v>15027</v>
      </c>
      <c r="TTE1" t="s">
        <v>15028</v>
      </c>
      <c r="TTF1" t="s">
        <v>15029</v>
      </c>
      <c r="TTG1" t="s">
        <v>15030</v>
      </c>
      <c r="TTH1" t="s">
        <v>15031</v>
      </c>
      <c r="TTI1" t="s">
        <v>15032</v>
      </c>
      <c r="TTJ1" t="s">
        <v>15033</v>
      </c>
      <c r="TTK1" t="s">
        <v>15034</v>
      </c>
      <c r="TTL1" t="s">
        <v>15035</v>
      </c>
      <c r="TTM1" t="s">
        <v>15036</v>
      </c>
      <c r="TTN1" t="s">
        <v>15037</v>
      </c>
      <c r="TTO1" t="s">
        <v>15038</v>
      </c>
      <c r="TTP1" t="s">
        <v>15039</v>
      </c>
      <c r="TTQ1" t="s">
        <v>15040</v>
      </c>
      <c r="TTR1" t="s">
        <v>15041</v>
      </c>
      <c r="TTS1" t="s">
        <v>15042</v>
      </c>
      <c r="TTT1" t="s">
        <v>15043</v>
      </c>
      <c r="TTU1" t="s">
        <v>15044</v>
      </c>
      <c r="TTV1" t="s">
        <v>15045</v>
      </c>
      <c r="TTW1" t="s">
        <v>15046</v>
      </c>
      <c r="TTX1" t="s">
        <v>15047</v>
      </c>
      <c r="TTY1" t="s">
        <v>15048</v>
      </c>
      <c r="TTZ1" t="s">
        <v>15049</v>
      </c>
      <c r="TUA1" t="s">
        <v>15050</v>
      </c>
      <c r="TUB1" t="s">
        <v>15051</v>
      </c>
      <c r="TUC1" t="s">
        <v>15052</v>
      </c>
      <c r="TUD1" t="s">
        <v>15053</v>
      </c>
      <c r="TUE1" t="s">
        <v>15054</v>
      </c>
      <c r="TUF1" t="s">
        <v>15055</v>
      </c>
      <c r="TUG1" t="s">
        <v>15056</v>
      </c>
      <c r="TUH1" t="s">
        <v>15057</v>
      </c>
      <c r="TUI1" t="s">
        <v>15058</v>
      </c>
      <c r="TUJ1" t="s">
        <v>15059</v>
      </c>
      <c r="TUK1" t="s">
        <v>15060</v>
      </c>
      <c r="TUL1" t="s">
        <v>15061</v>
      </c>
      <c r="TUM1" t="s">
        <v>15062</v>
      </c>
      <c r="TUN1" t="s">
        <v>15063</v>
      </c>
      <c r="TUO1" t="s">
        <v>15064</v>
      </c>
      <c r="TUP1" t="s">
        <v>15065</v>
      </c>
      <c r="TUQ1" t="s">
        <v>15066</v>
      </c>
      <c r="TUR1" t="s">
        <v>15067</v>
      </c>
      <c r="TUS1" t="s">
        <v>15068</v>
      </c>
      <c r="TUT1" t="s">
        <v>15069</v>
      </c>
      <c r="TUU1" t="s">
        <v>15070</v>
      </c>
      <c r="TUV1" t="s">
        <v>15071</v>
      </c>
      <c r="TUW1" t="s">
        <v>15072</v>
      </c>
      <c r="TUX1" t="s">
        <v>15073</v>
      </c>
      <c r="TUY1" t="s">
        <v>15074</v>
      </c>
      <c r="TUZ1" t="s">
        <v>15075</v>
      </c>
      <c r="TVA1" t="s">
        <v>15076</v>
      </c>
      <c r="TVB1" t="s">
        <v>15077</v>
      </c>
      <c r="TVC1" t="s">
        <v>15078</v>
      </c>
      <c r="TVD1" t="s">
        <v>15079</v>
      </c>
      <c r="TVE1" t="s">
        <v>15080</v>
      </c>
      <c r="TVF1" t="s">
        <v>15081</v>
      </c>
      <c r="TVG1" t="s">
        <v>15082</v>
      </c>
      <c r="TVH1" t="s">
        <v>15083</v>
      </c>
      <c r="TVI1" t="s">
        <v>15084</v>
      </c>
      <c r="TVJ1" t="s">
        <v>15085</v>
      </c>
      <c r="TVK1" t="s">
        <v>15086</v>
      </c>
      <c r="TVL1" t="s">
        <v>15087</v>
      </c>
      <c r="TVM1" t="s">
        <v>15088</v>
      </c>
      <c r="TVN1" t="s">
        <v>15089</v>
      </c>
      <c r="TVO1" t="s">
        <v>15090</v>
      </c>
      <c r="TVP1" t="s">
        <v>15091</v>
      </c>
      <c r="TVQ1" t="s">
        <v>15092</v>
      </c>
      <c r="TVR1" t="s">
        <v>15093</v>
      </c>
      <c r="TVS1" t="s">
        <v>15094</v>
      </c>
      <c r="TVT1" t="s">
        <v>15095</v>
      </c>
      <c r="TVU1" t="s">
        <v>15096</v>
      </c>
      <c r="TVV1" t="s">
        <v>15097</v>
      </c>
      <c r="TVW1" t="s">
        <v>15098</v>
      </c>
      <c r="TVX1" t="s">
        <v>15099</v>
      </c>
      <c r="TVY1" t="s">
        <v>15100</v>
      </c>
      <c r="TVZ1" t="s">
        <v>15101</v>
      </c>
      <c r="TWA1" t="s">
        <v>15102</v>
      </c>
      <c r="TWB1" t="s">
        <v>15103</v>
      </c>
      <c r="TWC1" t="s">
        <v>15104</v>
      </c>
      <c r="TWD1" t="s">
        <v>15105</v>
      </c>
      <c r="TWE1" t="s">
        <v>15106</v>
      </c>
      <c r="TWF1" t="s">
        <v>15107</v>
      </c>
      <c r="TWG1" t="s">
        <v>15108</v>
      </c>
      <c r="TWH1" t="s">
        <v>15109</v>
      </c>
      <c r="TWI1" t="s">
        <v>15110</v>
      </c>
      <c r="TWJ1" t="s">
        <v>15111</v>
      </c>
      <c r="TWK1" t="s">
        <v>15112</v>
      </c>
      <c r="TWL1" t="s">
        <v>15113</v>
      </c>
      <c r="TWM1" t="s">
        <v>15114</v>
      </c>
      <c r="TWN1" t="s">
        <v>15115</v>
      </c>
      <c r="TWO1" t="s">
        <v>15116</v>
      </c>
      <c r="TWP1" t="s">
        <v>15117</v>
      </c>
      <c r="TWQ1" t="s">
        <v>15118</v>
      </c>
      <c r="TWR1" t="s">
        <v>15119</v>
      </c>
      <c r="TWS1" t="s">
        <v>15120</v>
      </c>
      <c r="TWT1" t="s">
        <v>15121</v>
      </c>
      <c r="TWU1" t="s">
        <v>15122</v>
      </c>
      <c r="TWV1" t="s">
        <v>15123</v>
      </c>
      <c r="TWW1" t="s">
        <v>15124</v>
      </c>
      <c r="TWX1" t="s">
        <v>15125</v>
      </c>
      <c r="TWY1" t="s">
        <v>15126</v>
      </c>
      <c r="TWZ1" t="s">
        <v>15127</v>
      </c>
      <c r="TXA1" t="s">
        <v>15128</v>
      </c>
      <c r="TXB1" t="s">
        <v>15129</v>
      </c>
      <c r="TXC1" t="s">
        <v>15130</v>
      </c>
      <c r="TXD1" t="s">
        <v>15131</v>
      </c>
      <c r="TXE1" t="s">
        <v>15132</v>
      </c>
      <c r="TXF1" t="s">
        <v>15133</v>
      </c>
      <c r="TXG1" t="s">
        <v>15134</v>
      </c>
      <c r="TXH1" t="s">
        <v>15135</v>
      </c>
      <c r="TXI1" t="s">
        <v>15136</v>
      </c>
      <c r="TXJ1" t="s">
        <v>15137</v>
      </c>
      <c r="TXK1" t="s">
        <v>15138</v>
      </c>
      <c r="TXL1" t="s">
        <v>15139</v>
      </c>
      <c r="TXM1" t="s">
        <v>15140</v>
      </c>
      <c r="TXN1" t="s">
        <v>15141</v>
      </c>
      <c r="TXO1" t="s">
        <v>15142</v>
      </c>
      <c r="TXP1" t="s">
        <v>15143</v>
      </c>
      <c r="TXQ1" t="s">
        <v>15144</v>
      </c>
      <c r="TXR1" t="s">
        <v>15145</v>
      </c>
      <c r="TXS1" t="s">
        <v>15146</v>
      </c>
      <c r="TXT1" t="s">
        <v>15147</v>
      </c>
      <c r="TXU1" t="s">
        <v>15148</v>
      </c>
      <c r="TXV1" t="s">
        <v>15149</v>
      </c>
      <c r="TXW1" t="s">
        <v>15150</v>
      </c>
      <c r="TXX1" t="s">
        <v>15151</v>
      </c>
      <c r="TXY1" t="s">
        <v>15152</v>
      </c>
      <c r="TXZ1" t="s">
        <v>15153</v>
      </c>
      <c r="TYA1" t="s">
        <v>15154</v>
      </c>
      <c r="TYB1" t="s">
        <v>15155</v>
      </c>
      <c r="TYC1" t="s">
        <v>15156</v>
      </c>
      <c r="TYD1" t="s">
        <v>15157</v>
      </c>
      <c r="TYE1" t="s">
        <v>15158</v>
      </c>
      <c r="TYF1" t="s">
        <v>15159</v>
      </c>
      <c r="TYG1" t="s">
        <v>15160</v>
      </c>
      <c r="TYH1" t="s">
        <v>15161</v>
      </c>
      <c r="TYI1" t="s">
        <v>15162</v>
      </c>
      <c r="TYJ1" t="s">
        <v>15163</v>
      </c>
      <c r="TYK1" t="s">
        <v>15164</v>
      </c>
      <c r="TYL1" t="s">
        <v>15165</v>
      </c>
      <c r="TYM1" t="s">
        <v>15166</v>
      </c>
      <c r="TYN1" t="s">
        <v>15167</v>
      </c>
      <c r="TYO1" t="s">
        <v>15168</v>
      </c>
      <c r="TYP1" t="s">
        <v>15169</v>
      </c>
      <c r="TYQ1" t="s">
        <v>15170</v>
      </c>
      <c r="TYR1" t="s">
        <v>15171</v>
      </c>
      <c r="TYS1" t="s">
        <v>15172</v>
      </c>
      <c r="TYT1" t="s">
        <v>15173</v>
      </c>
      <c r="TYU1" t="s">
        <v>15174</v>
      </c>
      <c r="TYV1" t="s">
        <v>15175</v>
      </c>
      <c r="TYW1" t="s">
        <v>15176</v>
      </c>
      <c r="TYX1" t="s">
        <v>15177</v>
      </c>
      <c r="TYY1" t="s">
        <v>15178</v>
      </c>
      <c r="TYZ1" t="s">
        <v>15179</v>
      </c>
      <c r="TZA1" t="s">
        <v>15180</v>
      </c>
      <c r="TZB1" t="s">
        <v>15181</v>
      </c>
      <c r="TZC1" t="s">
        <v>15182</v>
      </c>
      <c r="TZD1" t="s">
        <v>15183</v>
      </c>
      <c r="TZE1" t="s">
        <v>15184</v>
      </c>
      <c r="TZF1" t="s">
        <v>15185</v>
      </c>
      <c r="TZG1" t="s">
        <v>15186</v>
      </c>
      <c r="TZH1" t="s">
        <v>15187</v>
      </c>
      <c r="TZI1" t="s">
        <v>15188</v>
      </c>
      <c r="TZJ1" t="s">
        <v>15189</v>
      </c>
      <c r="TZK1" t="s">
        <v>15190</v>
      </c>
      <c r="TZL1" t="s">
        <v>15191</v>
      </c>
      <c r="TZM1" t="s">
        <v>15192</v>
      </c>
      <c r="TZN1" t="s">
        <v>15193</v>
      </c>
      <c r="TZO1" t="s">
        <v>15194</v>
      </c>
      <c r="TZP1" t="s">
        <v>15195</v>
      </c>
      <c r="TZQ1" t="s">
        <v>15196</v>
      </c>
      <c r="TZR1" t="s">
        <v>15197</v>
      </c>
      <c r="TZS1" t="s">
        <v>15198</v>
      </c>
      <c r="TZT1" t="s">
        <v>15199</v>
      </c>
      <c r="TZU1" t="s">
        <v>15200</v>
      </c>
      <c r="TZV1" t="s">
        <v>15201</v>
      </c>
      <c r="TZW1" t="s">
        <v>15202</v>
      </c>
      <c r="TZX1" t="s">
        <v>15203</v>
      </c>
      <c r="TZY1" t="s">
        <v>15204</v>
      </c>
      <c r="TZZ1" t="s">
        <v>15205</v>
      </c>
      <c r="UAA1" t="s">
        <v>15206</v>
      </c>
      <c r="UAB1" t="s">
        <v>15207</v>
      </c>
      <c r="UAC1" t="s">
        <v>15208</v>
      </c>
      <c r="UAD1" t="s">
        <v>15209</v>
      </c>
      <c r="UAE1" t="s">
        <v>15210</v>
      </c>
      <c r="UAF1" t="s">
        <v>15211</v>
      </c>
      <c r="UAG1" t="s">
        <v>15212</v>
      </c>
      <c r="UAH1" t="s">
        <v>15213</v>
      </c>
      <c r="UAI1" t="s">
        <v>15214</v>
      </c>
      <c r="UAJ1" t="s">
        <v>15215</v>
      </c>
      <c r="UAK1" t="s">
        <v>15216</v>
      </c>
      <c r="UAL1" t="s">
        <v>15217</v>
      </c>
      <c r="UAM1" t="s">
        <v>15218</v>
      </c>
      <c r="UAN1" t="s">
        <v>15219</v>
      </c>
      <c r="UAO1" t="s">
        <v>15220</v>
      </c>
      <c r="UAP1" t="s">
        <v>15221</v>
      </c>
      <c r="UAQ1" t="s">
        <v>15222</v>
      </c>
      <c r="UAR1" t="s">
        <v>15223</v>
      </c>
      <c r="UAS1" t="s">
        <v>15224</v>
      </c>
      <c r="UAT1" t="s">
        <v>15225</v>
      </c>
      <c r="UAU1" t="s">
        <v>15226</v>
      </c>
      <c r="UAV1" t="s">
        <v>15227</v>
      </c>
      <c r="UAW1" t="s">
        <v>15228</v>
      </c>
      <c r="UAX1" t="s">
        <v>15229</v>
      </c>
      <c r="UAY1" t="s">
        <v>15230</v>
      </c>
      <c r="UAZ1" t="s">
        <v>15231</v>
      </c>
      <c r="UBA1" t="s">
        <v>15232</v>
      </c>
      <c r="UBB1" t="s">
        <v>15233</v>
      </c>
      <c r="UBC1" t="s">
        <v>15234</v>
      </c>
      <c r="UBD1" t="s">
        <v>15235</v>
      </c>
      <c r="UBE1" t="s">
        <v>15236</v>
      </c>
      <c r="UBF1" t="s">
        <v>15237</v>
      </c>
      <c r="UBG1" t="s">
        <v>15238</v>
      </c>
      <c r="UBH1" t="s">
        <v>15239</v>
      </c>
      <c r="UBI1" t="s">
        <v>15240</v>
      </c>
      <c r="UBJ1" t="s">
        <v>15241</v>
      </c>
      <c r="UBK1" t="s">
        <v>15242</v>
      </c>
      <c r="UBL1" t="s">
        <v>15243</v>
      </c>
      <c r="UBM1" t="s">
        <v>15244</v>
      </c>
      <c r="UBN1" t="s">
        <v>15245</v>
      </c>
      <c r="UBO1" t="s">
        <v>15246</v>
      </c>
      <c r="UBP1" t="s">
        <v>15247</v>
      </c>
      <c r="UBQ1" t="s">
        <v>15248</v>
      </c>
      <c r="UBR1" t="s">
        <v>15249</v>
      </c>
      <c r="UBS1" t="s">
        <v>15250</v>
      </c>
      <c r="UBT1" t="s">
        <v>15251</v>
      </c>
      <c r="UBU1" t="s">
        <v>15252</v>
      </c>
      <c r="UBV1" t="s">
        <v>15253</v>
      </c>
      <c r="UBW1" t="s">
        <v>15254</v>
      </c>
      <c r="UBX1" t="s">
        <v>15255</v>
      </c>
      <c r="UBY1" t="s">
        <v>15256</v>
      </c>
      <c r="UBZ1" t="s">
        <v>15257</v>
      </c>
      <c r="UCA1" t="s">
        <v>15258</v>
      </c>
      <c r="UCB1" t="s">
        <v>15259</v>
      </c>
      <c r="UCC1" t="s">
        <v>15260</v>
      </c>
      <c r="UCD1" t="s">
        <v>15261</v>
      </c>
      <c r="UCE1" t="s">
        <v>15262</v>
      </c>
      <c r="UCF1" t="s">
        <v>15263</v>
      </c>
      <c r="UCG1" t="s">
        <v>15264</v>
      </c>
      <c r="UCH1" t="s">
        <v>15265</v>
      </c>
      <c r="UCI1" t="s">
        <v>15266</v>
      </c>
      <c r="UCJ1" t="s">
        <v>15267</v>
      </c>
      <c r="UCK1" t="s">
        <v>15268</v>
      </c>
      <c r="UCL1" t="s">
        <v>15269</v>
      </c>
      <c r="UCM1" t="s">
        <v>15270</v>
      </c>
      <c r="UCN1" t="s">
        <v>15271</v>
      </c>
      <c r="UCO1" t="s">
        <v>15272</v>
      </c>
      <c r="UCP1" t="s">
        <v>15273</v>
      </c>
      <c r="UCQ1" t="s">
        <v>15274</v>
      </c>
      <c r="UCR1" t="s">
        <v>15275</v>
      </c>
      <c r="UCS1" t="s">
        <v>15276</v>
      </c>
      <c r="UCT1" t="s">
        <v>15277</v>
      </c>
      <c r="UCU1" t="s">
        <v>15278</v>
      </c>
      <c r="UCV1" t="s">
        <v>15279</v>
      </c>
      <c r="UCW1" t="s">
        <v>15280</v>
      </c>
      <c r="UCX1" t="s">
        <v>15281</v>
      </c>
      <c r="UCY1" t="s">
        <v>15282</v>
      </c>
      <c r="UCZ1" t="s">
        <v>15283</v>
      </c>
      <c r="UDA1" t="s">
        <v>15284</v>
      </c>
      <c r="UDB1" t="s">
        <v>15285</v>
      </c>
      <c r="UDC1" t="s">
        <v>15286</v>
      </c>
      <c r="UDD1" t="s">
        <v>15287</v>
      </c>
      <c r="UDE1" t="s">
        <v>15288</v>
      </c>
      <c r="UDF1" t="s">
        <v>15289</v>
      </c>
      <c r="UDG1" t="s">
        <v>15290</v>
      </c>
      <c r="UDH1" t="s">
        <v>15291</v>
      </c>
      <c r="UDI1" t="s">
        <v>15292</v>
      </c>
      <c r="UDJ1" t="s">
        <v>15293</v>
      </c>
      <c r="UDK1" t="s">
        <v>15294</v>
      </c>
      <c r="UDL1" t="s">
        <v>15295</v>
      </c>
      <c r="UDM1" t="s">
        <v>15296</v>
      </c>
      <c r="UDN1" t="s">
        <v>15297</v>
      </c>
      <c r="UDO1" t="s">
        <v>15298</v>
      </c>
      <c r="UDP1" t="s">
        <v>15299</v>
      </c>
      <c r="UDQ1" t="s">
        <v>15300</v>
      </c>
      <c r="UDR1" t="s">
        <v>15301</v>
      </c>
      <c r="UDS1" t="s">
        <v>15302</v>
      </c>
      <c r="UDT1" t="s">
        <v>15303</v>
      </c>
      <c r="UDU1" t="s">
        <v>15304</v>
      </c>
      <c r="UDV1" t="s">
        <v>15305</v>
      </c>
      <c r="UDW1" t="s">
        <v>15306</v>
      </c>
      <c r="UDX1" t="s">
        <v>15307</v>
      </c>
      <c r="UDY1" t="s">
        <v>15308</v>
      </c>
      <c r="UDZ1" t="s">
        <v>15309</v>
      </c>
      <c r="UEA1" t="s">
        <v>15310</v>
      </c>
      <c r="UEB1" t="s">
        <v>15311</v>
      </c>
      <c r="UEC1" t="s">
        <v>15312</v>
      </c>
      <c r="UED1" t="s">
        <v>15313</v>
      </c>
      <c r="UEE1" t="s">
        <v>15314</v>
      </c>
      <c r="UEF1" t="s">
        <v>15315</v>
      </c>
      <c r="UEG1" t="s">
        <v>15316</v>
      </c>
      <c r="UEH1" t="s">
        <v>15317</v>
      </c>
      <c r="UEI1" t="s">
        <v>15318</v>
      </c>
      <c r="UEJ1" t="s">
        <v>15319</v>
      </c>
      <c r="UEK1" t="s">
        <v>15320</v>
      </c>
      <c r="UEL1" t="s">
        <v>15321</v>
      </c>
      <c r="UEM1" t="s">
        <v>15322</v>
      </c>
      <c r="UEN1" t="s">
        <v>15323</v>
      </c>
      <c r="UEO1" t="s">
        <v>15324</v>
      </c>
      <c r="UEP1" t="s">
        <v>15325</v>
      </c>
      <c r="UEQ1" t="s">
        <v>15326</v>
      </c>
      <c r="UER1" t="s">
        <v>15327</v>
      </c>
      <c r="UES1" t="s">
        <v>15328</v>
      </c>
      <c r="UET1" t="s">
        <v>15329</v>
      </c>
      <c r="UEU1" t="s">
        <v>15330</v>
      </c>
      <c r="UEV1" t="s">
        <v>15331</v>
      </c>
      <c r="UEW1" t="s">
        <v>15332</v>
      </c>
      <c r="UEX1" t="s">
        <v>15333</v>
      </c>
      <c r="UEY1" t="s">
        <v>15334</v>
      </c>
      <c r="UEZ1" t="s">
        <v>15335</v>
      </c>
      <c r="UFA1" t="s">
        <v>15336</v>
      </c>
      <c r="UFB1" t="s">
        <v>15337</v>
      </c>
      <c r="UFC1" t="s">
        <v>15338</v>
      </c>
      <c r="UFD1" t="s">
        <v>15339</v>
      </c>
      <c r="UFE1" t="s">
        <v>15340</v>
      </c>
      <c r="UFF1" t="s">
        <v>15341</v>
      </c>
      <c r="UFG1" t="s">
        <v>15342</v>
      </c>
      <c r="UFH1" t="s">
        <v>15343</v>
      </c>
      <c r="UFI1" t="s">
        <v>15344</v>
      </c>
      <c r="UFJ1" t="s">
        <v>15345</v>
      </c>
      <c r="UFK1" t="s">
        <v>15346</v>
      </c>
      <c r="UFL1" t="s">
        <v>15347</v>
      </c>
      <c r="UFM1" t="s">
        <v>15348</v>
      </c>
      <c r="UFN1" t="s">
        <v>15349</v>
      </c>
      <c r="UFO1" t="s">
        <v>15350</v>
      </c>
      <c r="UFP1" t="s">
        <v>15351</v>
      </c>
      <c r="UFQ1" t="s">
        <v>15352</v>
      </c>
      <c r="UFR1" t="s">
        <v>15353</v>
      </c>
      <c r="UFS1" t="s">
        <v>15354</v>
      </c>
      <c r="UFT1" t="s">
        <v>15355</v>
      </c>
      <c r="UFU1" t="s">
        <v>15356</v>
      </c>
      <c r="UFV1" t="s">
        <v>15357</v>
      </c>
      <c r="UFW1" t="s">
        <v>15358</v>
      </c>
      <c r="UFX1" t="s">
        <v>15359</v>
      </c>
      <c r="UFY1" t="s">
        <v>15360</v>
      </c>
      <c r="UFZ1" t="s">
        <v>15361</v>
      </c>
      <c r="UGA1" t="s">
        <v>15362</v>
      </c>
      <c r="UGB1" t="s">
        <v>15363</v>
      </c>
      <c r="UGC1" t="s">
        <v>15364</v>
      </c>
      <c r="UGD1" t="s">
        <v>15365</v>
      </c>
      <c r="UGE1" t="s">
        <v>15366</v>
      </c>
      <c r="UGF1" t="s">
        <v>15367</v>
      </c>
      <c r="UGG1" t="s">
        <v>15368</v>
      </c>
      <c r="UGH1" t="s">
        <v>15369</v>
      </c>
      <c r="UGI1" t="s">
        <v>15370</v>
      </c>
      <c r="UGJ1" t="s">
        <v>15371</v>
      </c>
      <c r="UGK1" t="s">
        <v>15372</v>
      </c>
      <c r="UGL1" t="s">
        <v>15373</v>
      </c>
      <c r="UGM1" t="s">
        <v>15374</v>
      </c>
      <c r="UGN1" t="s">
        <v>15375</v>
      </c>
      <c r="UGO1" t="s">
        <v>15376</v>
      </c>
      <c r="UGP1" t="s">
        <v>15377</v>
      </c>
      <c r="UGQ1" t="s">
        <v>15378</v>
      </c>
      <c r="UGR1" t="s">
        <v>15379</v>
      </c>
      <c r="UGS1" t="s">
        <v>15380</v>
      </c>
      <c r="UGT1" t="s">
        <v>15381</v>
      </c>
      <c r="UGU1" t="s">
        <v>15382</v>
      </c>
      <c r="UGV1" t="s">
        <v>15383</v>
      </c>
      <c r="UGW1" t="s">
        <v>15384</v>
      </c>
      <c r="UGX1" t="s">
        <v>15385</v>
      </c>
      <c r="UGY1" t="s">
        <v>15386</v>
      </c>
      <c r="UGZ1" t="s">
        <v>15387</v>
      </c>
      <c r="UHA1" t="s">
        <v>15388</v>
      </c>
      <c r="UHB1" t="s">
        <v>15389</v>
      </c>
      <c r="UHC1" t="s">
        <v>15390</v>
      </c>
      <c r="UHD1" t="s">
        <v>15391</v>
      </c>
      <c r="UHE1" t="s">
        <v>15392</v>
      </c>
      <c r="UHF1" t="s">
        <v>15393</v>
      </c>
      <c r="UHG1" t="s">
        <v>15394</v>
      </c>
      <c r="UHH1" t="s">
        <v>15395</v>
      </c>
      <c r="UHI1" t="s">
        <v>15396</v>
      </c>
      <c r="UHJ1" t="s">
        <v>15397</v>
      </c>
      <c r="UHK1" t="s">
        <v>15398</v>
      </c>
      <c r="UHL1" t="s">
        <v>15399</v>
      </c>
      <c r="UHM1" t="s">
        <v>15400</v>
      </c>
      <c r="UHN1" t="s">
        <v>15401</v>
      </c>
      <c r="UHO1" t="s">
        <v>15402</v>
      </c>
      <c r="UHP1" t="s">
        <v>15403</v>
      </c>
      <c r="UHQ1" t="s">
        <v>15404</v>
      </c>
      <c r="UHR1" t="s">
        <v>15405</v>
      </c>
      <c r="UHS1" t="s">
        <v>15406</v>
      </c>
      <c r="UHT1" t="s">
        <v>15407</v>
      </c>
      <c r="UHU1" t="s">
        <v>15408</v>
      </c>
      <c r="UHV1" t="s">
        <v>15409</v>
      </c>
      <c r="UHW1" t="s">
        <v>15410</v>
      </c>
      <c r="UHX1" t="s">
        <v>15411</v>
      </c>
      <c r="UHY1" t="s">
        <v>15412</v>
      </c>
      <c r="UHZ1" t="s">
        <v>15413</v>
      </c>
      <c r="UIA1" t="s">
        <v>15414</v>
      </c>
      <c r="UIB1" t="s">
        <v>15415</v>
      </c>
      <c r="UIC1" t="s">
        <v>15416</v>
      </c>
      <c r="UID1" t="s">
        <v>15417</v>
      </c>
      <c r="UIE1" t="s">
        <v>15418</v>
      </c>
      <c r="UIF1" t="s">
        <v>15419</v>
      </c>
      <c r="UIG1" t="s">
        <v>15420</v>
      </c>
      <c r="UIH1" t="s">
        <v>15421</v>
      </c>
      <c r="UII1" t="s">
        <v>15422</v>
      </c>
      <c r="UIJ1" t="s">
        <v>15423</v>
      </c>
      <c r="UIK1" t="s">
        <v>15424</v>
      </c>
      <c r="UIL1" t="s">
        <v>15425</v>
      </c>
      <c r="UIM1" t="s">
        <v>15426</v>
      </c>
      <c r="UIN1" t="s">
        <v>15427</v>
      </c>
      <c r="UIO1" t="s">
        <v>15428</v>
      </c>
      <c r="UIP1" t="s">
        <v>15429</v>
      </c>
      <c r="UIQ1" t="s">
        <v>15430</v>
      </c>
      <c r="UIR1" t="s">
        <v>15431</v>
      </c>
      <c r="UIS1" t="s">
        <v>15432</v>
      </c>
      <c r="UIT1" t="s">
        <v>15433</v>
      </c>
      <c r="UIU1" t="s">
        <v>15434</v>
      </c>
      <c r="UIV1" t="s">
        <v>15435</v>
      </c>
      <c r="UIW1" t="s">
        <v>15436</v>
      </c>
      <c r="UIX1" t="s">
        <v>15437</v>
      </c>
      <c r="UIY1" t="s">
        <v>15438</v>
      </c>
      <c r="UIZ1" t="s">
        <v>15439</v>
      </c>
      <c r="UJA1" t="s">
        <v>15440</v>
      </c>
      <c r="UJB1" t="s">
        <v>15441</v>
      </c>
      <c r="UJC1" t="s">
        <v>15442</v>
      </c>
      <c r="UJD1" t="s">
        <v>15443</v>
      </c>
      <c r="UJE1" t="s">
        <v>15444</v>
      </c>
      <c r="UJF1" t="s">
        <v>15445</v>
      </c>
      <c r="UJG1" t="s">
        <v>15446</v>
      </c>
      <c r="UJH1" t="s">
        <v>15447</v>
      </c>
      <c r="UJI1" t="s">
        <v>15448</v>
      </c>
      <c r="UJJ1" t="s">
        <v>15449</v>
      </c>
      <c r="UJK1" t="s">
        <v>15450</v>
      </c>
      <c r="UJL1" t="s">
        <v>15451</v>
      </c>
      <c r="UJM1" t="s">
        <v>15452</v>
      </c>
      <c r="UJN1" t="s">
        <v>15453</v>
      </c>
      <c r="UJO1" t="s">
        <v>15454</v>
      </c>
      <c r="UJP1" t="s">
        <v>15455</v>
      </c>
      <c r="UJQ1" t="s">
        <v>15456</v>
      </c>
      <c r="UJR1" t="s">
        <v>15457</v>
      </c>
      <c r="UJS1" t="s">
        <v>15458</v>
      </c>
      <c r="UJT1" t="s">
        <v>15459</v>
      </c>
      <c r="UJU1" t="s">
        <v>15460</v>
      </c>
      <c r="UJV1" t="s">
        <v>15461</v>
      </c>
      <c r="UJW1" t="s">
        <v>15462</v>
      </c>
      <c r="UJX1" t="s">
        <v>15463</v>
      </c>
      <c r="UJY1" t="s">
        <v>15464</v>
      </c>
      <c r="UJZ1" t="s">
        <v>15465</v>
      </c>
      <c r="UKA1" t="s">
        <v>15466</v>
      </c>
      <c r="UKB1" t="s">
        <v>15467</v>
      </c>
      <c r="UKC1" t="s">
        <v>15468</v>
      </c>
      <c r="UKD1" t="s">
        <v>15469</v>
      </c>
      <c r="UKE1" t="s">
        <v>15470</v>
      </c>
      <c r="UKF1" t="s">
        <v>15471</v>
      </c>
      <c r="UKG1" t="s">
        <v>15472</v>
      </c>
      <c r="UKH1" t="s">
        <v>15473</v>
      </c>
      <c r="UKI1" t="s">
        <v>15474</v>
      </c>
      <c r="UKJ1" t="s">
        <v>15475</v>
      </c>
      <c r="UKK1" t="s">
        <v>15476</v>
      </c>
      <c r="UKL1" t="s">
        <v>15477</v>
      </c>
      <c r="UKM1" t="s">
        <v>15478</v>
      </c>
      <c r="UKN1" t="s">
        <v>15479</v>
      </c>
      <c r="UKO1" t="s">
        <v>15480</v>
      </c>
      <c r="UKP1" t="s">
        <v>15481</v>
      </c>
      <c r="UKQ1" t="s">
        <v>15482</v>
      </c>
      <c r="UKR1" t="s">
        <v>15483</v>
      </c>
      <c r="UKS1" t="s">
        <v>15484</v>
      </c>
      <c r="UKT1" t="s">
        <v>15485</v>
      </c>
      <c r="UKU1" t="s">
        <v>15486</v>
      </c>
      <c r="UKV1" t="s">
        <v>15487</v>
      </c>
      <c r="UKW1" t="s">
        <v>15488</v>
      </c>
      <c r="UKX1" t="s">
        <v>15489</v>
      </c>
      <c r="UKY1" t="s">
        <v>15490</v>
      </c>
      <c r="UKZ1" t="s">
        <v>15491</v>
      </c>
      <c r="ULA1" t="s">
        <v>15492</v>
      </c>
      <c r="ULB1" t="s">
        <v>15493</v>
      </c>
      <c r="ULC1" t="s">
        <v>15494</v>
      </c>
      <c r="ULD1" t="s">
        <v>15495</v>
      </c>
      <c r="ULE1" t="s">
        <v>15496</v>
      </c>
      <c r="ULF1" t="s">
        <v>15497</v>
      </c>
      <c r="ULG1" t="s">
        <v>15498</v>
      </c>
      <c r="ULH1" t="s">
        <v>15499</v>
      </c>
      <c r="ULI1" t="s">
        <v>15500</v>
      </c>
      <c r="ULJ1" t="s">
        <v>15501</v>
      </c>
      <c r="ULK1" t="s">
        <v>15502</v>
      </c>
      <c r="ULL1" t="s">
        <v>15503</v>
      </c>
      <c r="ULM1" t="s">
        <v>15504</v>
      </c>
      <c r="ULN1" t="s">
        <v>15505</v>
      </c>
      <c r="ULO1" t="s">
        <v>15506</v>
      </c>
      <c r="ULP1" t="s">
        <v>15507</v>
      </c>
      <c r="ULQ1" t="s">
        <v>15508</v>
      </c>
      <c r="ULR1" t="s">
        <v>15509</v>
      </c>
      <c r="ULS1" t="s">
        <v>15510</v>
      </c>
      <c r="ULT1" t="s">
        <v>15511</v>
      </c>
      <c r="ULU1" t="s">
        <v>15512</v>
      </c>
      <c r="ULV1" t="s">
        <v>15513</v>
      </c>
      <c r="ULW1" t="s">
        <v>15514</v>
      </c>
      <c r="ULX1" t="s">
        <v>15515</v>
      </c>
      <c r="ULY1" t="s">
        <v>15516</v>
      </c>
      <c r="ULZ1" t="s">
        <v>15517</v>
      </c>
      <c r="UMA1" t="s">
        <v>15518</v>
      </c>
      <c r="UMB1" t="s">
        <v>15519</v>
      </c>
      <c r="UMC1" t="s">
        <v>15520</v>
      </c>
      <c r="UMD1" t="s">
        <v>15521</v>
      </c>
      <c r="UME1" t="s">
        <v>15522</v>
      </c>
      <c r="UMF1" t="s">
        <v>15523</v>
      </c>
      <c r="UMG1" t="s">
        <v>15524</v>
      </c>
      <c r="UMH1" t="s">
        <v>15525</v>
      </c>
      <c r="UMI1" t="s">
        <v>15526</v>
      </c>
      <c r="UMJ1" t="s">
        <v>15527</v>
      </c>
      <c r="UMK1" t="s">
        <v>15528</v>
      </c>
      <c r="UML1" t="s">
        <v>15529</v>
      </c>
      <c r="UMM1" t="s">
        <v>15530</v>
      </c>
      <c r="UMN1" t="s">
        <v>15531</v>
      </c>
      <c r="UMO1" t="s">
        <v>15532</v>
      </c>
      <c r="UMP1" t="s">
        <v>15533</v>
      </c>
      <c r="UMQ1" t="s">
        <v>15534</v>
      </c>
      <c r="UMR1" t="s">
        <v>15535</v>
      </c>
      <c r="UMS1" t="s">
        <v>15536</v>
      </c>
      <c r="UMT1" t="s">
        <v>15537</v>
      </c>
      <c r="UMU1" t="s">
        <v>15538</v>
      </c>
      <c r="UMV1" t="s">
        <v>15539</v>
      </c>
      <c r="UMW1" t="s">
        <v>15540</v>
      </c>
      <c r="UMX1" t="s">
        <v>15541</v>
      </c>
      <c r="UMY1" t="s">
        <v>15542</v>
      </c>
      <c r="UMZ1" t="s">
        <v>15543</v>
      </c>
      <c r="UNA1" t="s">
        <v>15544</v>
      </c>
      <c r="UNB1" t="s">
        <v>15545</v>
      </c>
      <c r="UNC1" t="s">
        <v>15546</v>
      </c>
      <c r="UND1" t="s">
        <v>15547</v>
      </c>
      <c r="UNE1" t="s">
        <v>15548</v>
      </c>
      <c r="UNF1" t="s">
        <v>15549</v>
      </c>
      <c r="UNG1" t="s">
        <v>15550</v>
      </c>
      <c r="UNH1" t="s">
        <v>15551</v>
      </c>
      <c r="UNI1" t="s">
        <v>15552</v>
      </c>
      <c r="UNJ1" t="s">
        <v>15553</v>
      </c>
      <c r="UNK1" t="s">
        <v>15554</v>
      </c>
      <c r="UNL1" t="s">
        <v>15555</v>
      </c>
      <c r="UNM1" t="s">
        <v>15556</v>
      </c>
      <c r="UNN1" t="s">
        <v>15557</v>
      </c>
      <c r="UNO1" t="s">
        <v>15558</v>
      </c>
      <c r="UNP1" t="s">
        <v>15559</v>
      </c>
      <c r="UNQ1" t="s">
        <v>15560</v>
      </c>
      <c r="UNR1" t="s">
        <v>15561</v>
      </c>
      <c r="UNS1" t="s">
        <v>15562</v>
      </c>
      <c r="UNT1" t="s">
        <v>15563</v>
      </c>
      <c r="UNU1" t="s">
        <v>15564</v>
      </c>
      <c r="UNV1" t="s">
        <v>15565</v>
      </c>
      <c r="UNW1" t="s">
        <v>15566</v>
      </c>
      <c r="UNX1" t="s">
        <v>15567</v>
      </c>
      <c r="UNY1" t="s">
        <v>15568</v>
      </c>
      <c r="UNZ1" t="s">
        <v>15569</v>
      </c>
      <c r="UOA1" t="s">
        <v>15570</v>
      </c>
      <c r="UOB1" t="s">
        <v>15571</v>
      </c>
      <c r="UOC1" t="s">
        <v>15572</v>
      </c>
      <c r="UOD1" t="s">
        <v>15573</v>
      </c>
      <c r="UOE1" t="s">
        <v>15574</v>
      </c>
      <c r="UOF1" t="s">
        <v>15575</v>
      </c>
      <c r="UOG1" t="s">
        <v>15576</v>
      </c>
      <c r="UOH1" t="s">
        <v>15577</v>
      </c>
      <c r="UOI1" t="s">
        <v>15578</v>
      </c>
      <c r="UOJ1" t="s">
        <v>15579</v>
      </c>
      <c r="UOK1" t="s">
        <v>15580</v>
      </c>
      <c r="UOL1" t="s">
        <v>15581</v>
      </c>
      <c r="UOM1" t="s">
        <v>15582</v>
      </c>
      <c r="UON1" t="s">
        <v>15583</v>
      </c>
      <c r="UOO1" t="s">
        <v>15584</v>
      </c>
      <c r="UOP1" t="s">
        <v>15585</v>
      </c>
      <c r="UOQ1" t="s">
        <v>15586</v>
      </c>
      <c r="UOR1" t="s">
        <v>15587</v>
      </c>
      <c r="UOS1" t="s">
        <v>15588</v>
      </c>
      <c r="UOT1" t="s">
        <v>15589</v>
      </c>
      <c r="UOU1" t="s">
        <v>15590</v>
      </c>
      <c r="UOV1" t="s">
        <v>15591</v>
      </c>
      <c r="UOW1" t="s">
        <v>15592</v>
      </c>
      <c r="UOX1" t="s">
        <v>15593</v>
      </c>
      <c r="UOY1" t="s">
        <v>15594</v>
      </c>
      <c r="UOZ1" t="s">
        <v>15595</v>
      </c>
      <c r="UPA1" t="s">
        <v>15596</v>
      </c>
      <c r="UPB1" t="s">
        <v>15597</v>
      </c>
      <c r="UPC1" t="s">
        <v>15598</v>
      </c>
      <c r="UPD1" t="s">
        <v>15599</v>
      </c>
      <c r="UPE1" t="s">
        <v>15600</v>
      </c>
      <c r="UPF1" t="s">
        <v>15601</v>
      </c>
      <c r="UPG1" t="s">
        <v>15602</v>
      </c>
      <c r="UPH1" t="s">
        <v>15603</v>
      </c>
      <c r="UPI1" t="s">
        <v>15604</v>
      </c>
      <c r="UPJ1" t="s">
        <v>15605</v>
      </c>
      <c r="UPK1" t="s">
        <v>15606</v>
      </c>
      <c r="UPL1" t="s">
        <v>15607</v>
      </c>
      <c r="UPM1" t="s">
        <v>15608</v>
      </c>
      <c r="UPN1" t="s">
        <v>15609</v>
      </c>
      <c r="UPO1" t="s">
        <v>15610</v>
      </c>
      <c r="UPP1" t="s">
        <v>15611</v>
      </c>
      <c r="UPQ1" t="s">
        <v>15612</v>
      </c>
      <c r="UPR1" t="s">
        <v>15613</v>
      </c>
      <c r="UPS1" t="s">
        <v>15614</v>
      </c>
      <c r="UPT1" t="s">
        <v>15615</v>
      </c>
      <c r="UPU1" t="s">
        <v>15616</v>
      </c>
      <c r="UPV1" t="s">
        <v>15617</v>
      </c>
      <c r="UPW1" t="s">
        <v>15618</v>
      </c>
      <c r="UPX1" t="s">
        <v>15619</v>
      </c>
      <c r="UPY1" t="s">
        <v>15620</v>
      </c>
      <c r="UPZ1" t="s">
        <v>15621</v>
      </c>
      <c r="UQA1" t="s">
        <v>15622</v>
      </c>
      <c r="UQB1" t="s">
        <v>15623</v>
      </c>
      <c r="UQC1" t="s">
        <v>15624</v>
      </c>
      <c r="UQD1" t="s">
        <v>15625</v>
      </c>
      <c r="UQE1" t="s">
        <v>15626</v>
      </c>
      <c r="UQF1" t="s">
        <v>15627</v>
      </c>
      <c r="UQG1" t="s">
        <v>15628</v>
      </c>
      <c r="UQH1" t="s">
        <v>15629</v>
      </c>
      <c r="UQI1" t="s">
        <v>15630</v>
      </c>
      <c r="UQJ1" t="s">
        <v>15631</v>
      </c>
      <c r="UQK1" t="s">
        <v>15632</v>
      </c>
      <c r="UQL1" t="s">
        <v>15633</v>
      </c>
      <c r="UQM1" t="s">
        <v>15634</v>
      </c>
      <c r="UQN1" t="s">
        <v>15635</v>
      </c>
      <c r="UQO1" t="s">
        <v>15636</v>
      </c>
      <c r="UQP1" t="s">
        <v>15637</v>
      </c>
      <c r="UQQ1" t="s">
        <v>15638</v>
      </c>
      <c r="UQR1" t="s">
        <v>15639</v>
      </c>
      <c r="UQS1" t="s">
        <v>15640</v>
      </c>
      <c r="UQT1" t="s">
        <v>15641</v>
      </c>
      <c r="UQU1" t="s">
        <v>15642</v>
      </c>
      <c r="UQV1" t="s">
        <v>15643</v>
      </c>
      <c r="UQW1" t="s">
        <v>15644</v>
      </c>
      <c r="UQX1" t="s">
        <v>15645</v>
      </c>
      <c r="UQY1" t="s">
        <v>15646</v>
      </c>
      <c r="UQZ1" t="s">
        <v>15647</v>
      </c>
      <c r="URA1" t="s">
        <v>15648</v>
      </c>
      <c r="URB1" t="s">
        <v>15649</v>
      </c>
      <c r="URC1" t="s">
        <v>15650</v>
      </c>
      <c r="URD1" t="s">
        <v>15651</v>
      </c>
      <c r="URE1" t="s">
        <v>15652</v>
      </c>
      <c r="URF1" t="s">
        <v>15653</v>
      </c>
      <c r="URG1" t="s">
        <v>15654</v>
      </c>
      <c r="URH1" t="s">
        <v>15655</v>
      </c>
      <c r="URI1" t="s">
        <v>15656</v>
      </c>
      <c r="URJ1" t="s">
        <v>15657</v>
      </c>
      <c r="URK1" t="s">
        <v>15658</v>
      </c>
      <c r="URL1" t="s">
        <v>15659</v>
      </c>
      <c r="URM1" t="s">
        <v>15660</v>
      </c>
      <c r="URN1" t="s">
        <v>15661</v>
      </c>
      <c r="URO1" t="s">
        <v>15662</v>
      </c>
      <c r="URP1" t="s">
        <v>15663</v>
      </c>
      <c r="URQ1" t="s">
        <v>15664</v>
      </c>
      <c r="URR1" t="s">
        <v>15665</v>
      </c>
      <c r="URS1" t="s">
        <v>15666</v>
      </c>
      <c r="URT1" t="s">
        <v>15667</v>
      </c>
      <c r="URU1" t="s">
        <v>15668</v>
      </c>
      <c r="URV1" t="s">
        <v>15669</v>
      </c>
      <c r="URW1" t="s">
        <v>15670</v>
      </c>
      <c r="URX1" t="s">
        <v>15671</v>
      </c>
      <c r="URY1" t="s">
        <v>15672</v>
      </c>
      <c r="URZ1" t="s">
        <v>15673</v>
      </c>
      <c r="USA1" t="s">
        <v>15674</v>
      </c>
      <c r="USB1" t="s">
        <v>15675</v>
      </c>
      <c r="USC1" t="s">
        <v>15676</v>
      </c>
      <c r="USD1" t="s">
        <v>15677</v>
      </c>
      <c r="USE1" t="s">
        <v>15678</v>
      </c>
      <c r="USF1" t="s">
        <v>15679</v>
      </c>
      <c r="USG1" t="s">
        <v>15680</v>
      </c>
      <c r="USH1" t="s">
        <v>15681</v>
      </c>
      <c r="USI1" t="s">
        <v>15682</v>
      </c>
      <c r="USJ1" t="s">
        <v>15683</v>
      </c>
      <c r="USK1" t="s">
        <v>15684</v>
      </c>
      <c r="USL1" t="s">
        <v>15685</v>
      </c>
      <c r="USM1" t="s">
        <v>15686</v>
      </c>
      <c r="USN1" t="s">
        <v>15687</v>
      </c>
      <c r="USO1" t="s">
        <v>15688</v>
      </c>
      <c r="USP1" t="s">
        <v>15689</v>
      </c>
      <c r="USQ1" t="s">
        <v>15690</v>
      </c>
      <c r="USR1" t="s">
        <v>15691</v>
      </c>
      <c r="USS1" t="s">
        <v>15692</v>
      </c>
      <c r="UST1" t="s">
        <v>15693</v>
      </c>
      <c r="USU1" t="s">
        <v>15694</v>
      </c>
      <c r="USV1" t="s">
        <v>15695</v>
      </c>
      <c r="USW1" t="s">
        <v>15696</v>
      </c>
      <c r="USX1" t="s">
        <v>15697</v>
      </c>
      <c r="USY1" t="s">
        <v>15698</v>
      </c>
      <c r="USZ1" t="s">
        <v>15699</v>
      </c>
      <c r="UTA1" t="s">
        <v>15700</v>
      </c>
      <c r="UTB1" t="s">
        <v>15701</v>
      </c>
      <c r="UTC1" t="s">
        <v>15702</v>
      </c>
      <c r="UTD1" t="s">
        <v>15703</v>
      </c>
      <c r="UTE1" t="s">
        <v>15704</v>
      </c>
      <c r="UTF1" t="s">
        <v>15705</v>
      </c>
      <c r="UTG1" t="s">
        <v>15706</v>
      </c>
      <c r="UTH1" t="s">
        <v>15707</v>
      </c>
      <c r="UTI1" t="s">
        <v>15708</v>
      </c>
      <c r="UTJ1" t="s">
        <v>15709</v>
      </c>
      <c r="UTK1" t="s">
        <v>15710</v>
      </c>
      <c r="UTL1" t="s">
        <v>15711</v>
      </c>
      <c r="UTM1" t="s">
        <v>15712</v>
      </c>
      <c r="UTN1" t="s">
        <v>15713</v>
      </c>
      <c r="UTO1" t="s">
        <v>15714</v>
      </c>
      <c r="UTP1" t="s">
        <v>15715</v>
      </c>
      <c r="UTQ1" t="s">
        <v>15716</v>
      </c>
      <c r="UTR1" t="s">
        <v>15717</v>
      </c>
      <c r="UTS1" t="s">
        <v>15718</v>
      </c>
      <c r="UTT1" t="s">
        <v>15719</v>
      </c>
      <c r="UTU1" t="s">
        <v>15720</v>
      </c>
      <c r="UTV1" t="s">
        <v>15721</v>
      </c>
      <c r="UTW1" t="s">
        <v>15722</v>
      </c>
      <c r="UTX1" t="s">
        <v>15723</v>
      </c>
      <c r="UTY1" t="s">
        <v>15724</v>
      </c>
      <c r="UTZ1" t="s">
        <v>15725</v>
      </c>
      <c r="UUA1" t="s">
        <v>15726</v>
      </c>
      <c r="UUB1" t="s">
        <v>15727</v>
      </c>
      <c r="UUC1" t="s">
        <v>15728</v>
      </c>
      <c r="UUD1" t="s">
        <v>15729</v>
      </c>
      <c r="UUE1" t="s">
        <v>15730</v>
      </c>
      <c r="UUF1" t="s">
        <v>15731</v>
      </c>
      <c r="UUG1" t="s">
        <v>15732</v>
      </c>
      <c r="UUH1" t="s">
        <v>15733</v>
      </c>
      <c r="UUI1" t="s">
        <v>15734</v>
      </c>
      <c r="UUJ1" t="s">
        <v>15735</v>
      </c>
      <c r="UUK1" t="s">
        <v>15736</v>
      </c>
      <c r="UUL1" t="s">
        <v>15737</v>
      </c>
      <c r="UUM1" t="s">
        <v>15738</v>
      </c>
      <c r="UUN1" t="s">
        <v>15739</v>
      </c>
      <c r="UUO1" t="s">
        <v>15740</v>
      </c>
      <c r="UUP1" t="s">
        <v>15741</v>
      </c>
      <c r="UUQ1" t="s">
        <v>15742</v>
      </c>
      <c r="UUR1" t="s">
        <v>15743</v>
      </c>
      <c r="UUS1" t="s">
        <v>15744</v>
      </c>
      <c r="UUT1" t="s">
        <v>15745</v>
      </c>
      <c r="UUU1" t="s">
        <v>15746</v>
      </c>
      <c r="UUV1" t="s">
        <v>15747</v>
      </c>
      <c r="UUW1" t="s">
        <v>15748</v>
      </c>
      <c r="UUX1" t="s">
        <v>15749</v>
      </c>
      <c r="UUY1" t="s">
        <v>15750</v>
      </c>
      <c r="UUZ1" t="s">
        <v>15751</v>
      </c>
      <c r="UVA1" t="s">
        <v>15752</v>
      </c>
      <c r="UVB1" t="s">
        <v>15753</v>
      </c>
      <c r="UVC1" t="s">
        <v>15754</v>
      </c>
      <c r="UVD1" t="s">
        <v>15755</v>
      </c>
      <c r="UVE1" t="s">
        <v>15756</v>
      </c>
      <c r="UVF1" t="s">
        <v>15757</v>
      </c>
      <c r="UVG1" t="s">
        <v>15758</v>
      </c>
      <c r="UVH1" t="s">
        <v>15759</v>
      </c>
      <c r="UVI1" t="s">
        <v>15760</v>
      </c>
      <c r="UVJ1" t="s">
        <v>15761</v>
      </c>
      <c r="UVK1" t="s">
        <v>15762</v>
      </c>
      <c r="UVL1" t="s">
        <v>15763</v>
      </c>
      <c r="UVM1" t="s">
        <v>15764</v>
      </c>
      <c r="UVN1" t="s">
        <v>15765</v>
      </c>
      <c r="UVO1" t="s">
        <v>15766</v>
      </c>
      <c r="UVP1" t="s">
        <v>15767</v>
      </c>
      <c r="UVQ1" t="s">
        <v>15768</v>
      </c>
      <c r="UVR1" t="s">
        <v>15769</v>
      </c>
      <c r="UVS1" t="s">
        <v>15770</v>
      </c>
      <c r="UVT1" t="s">
        <v>15771</v>
      </c>
      <c r="UVU1" t="s">
        <v>15772</v>
      </c>
      <c r="UVV1" t="s">
        <v>15773</v>
      </c>
      <c r="UVW1" t="s">
        <v>15774</v>
      </c>
      <c r="UVX1" t="s">
        <v>15775</v>
      </c>
      <c r="UVY1" t="s">
        <v>15776</v>
      </c>
      <c r="UVZ1" t="s">
        <v>15777</v>
      </c>
      <c r="UWA1" t="s">
        <v>15778</v>
      </c>
      <c r="UWB1" t="s">
        <v>15779</v>
      </c>
      <c r="UWC1" t="s">
        <v>15780</v>
      </c>
      <c r="UWD1" t="s">
        <v>15781</v>
      </c>
      <c r="UWE1" t="s">
        <v>15782</v>
      </c>
      <c r="UWF1" t="s">
        <v>15783</v>
      </c>
      <c r="UWG1" t="s">
        <v>15784</v>
      </c>
      <c r="UWH1" t="s">
        <v>15785</v>
      </c>
      <c r="UWI1" t="s">
        <v>15786</v>
      </c>
      <c r="UWJ1" t="s">
        <v>15787</v>
      </c>
      <c r="UWK1" t="s">
        <v>15788</v>
      </c>
      <c r="UWL1" t="s">
        <v>15789</v>
      </c>
      <c r="UWM1" t="s">
        <v>15790</v>
      </c>
      <c r="UWN1" t="s">
        <v>15791</v>
      </c>
      <c r="UWO1" t="s">
        <v>15792</v>
      </c>
      <c r="UWP1" t="s">
        <v>15793</v>
      </c>
      <c r="UWQ1" t="s">
        <v>15794</v>
      </c>
      <c r="UWR1" t="s">
        <v>15795</v>
      </c>
      <c r="UWS1" t="s">
        <v>15796</v>
      </c>
      <c r="UWT1" t="s">
        <v>15797</v>
      </c>
      <c r="UWU1" t="s">
        <v>15798</v>
      </c>
      <c r="UWV1" t="s">
        <v>15799</v>
      </c>
      <c r="UWW1" t="s">
        <v>15800</v>
      </c>
      <c r="UWX1" t="s">
        <v>15801</v>
      </c>
      <c r="UWY1" t="s">
        <v>15802</v>
      </c>
      <c r="UWZ1" t="s">
        <v>15803</v>
      </c>
      <c r="UXA1" t="s">
        <v>15804</v>
      </c>
      <c r="UXB1" t="s">
        <v>15805</v>
      </c>
      <c r="UXC1" t="s">
        <v>15806</v>
      </c>
      <c r="UXD1" t="s">
        <v>15807</v>
      </c>
      <c r="UXE1" t="s">
        <v>15808</v>
      </c>
      <c r="UXF1" t="s">
        <v>15809</v>
      </c>
      <c r="UXG1" t="s">
        <v>15810</v>
      </c>
      <c r="UXH1" t="s">
        <v>15811</v>
      </c>
      <c r="UXI1" t="s">
        <v>15812</v>
      </c>
      <c r="UXJ1" t="s">
        <v>15813</v>
      </c>
      <c r="UXK1" t="s">
        <v>15814</v>
      </c>
      <c r="UXL1" t="s">
        <v>15815</v>
      </c>
      <c r="UXM1" t="s">
        <v>15816</v>
      </c>
      <c r="UXN1" t="s">
        <v>15817</v>
      </c>
      <c r="UXO1" t="s">
        <v>15818</v>
      </c>
      <c r="UXP1" t="s">
        <v>15819</v>
      </c>
      <c r="UXQ1" t="s">
        <v>15820</v>
      </c>
      <c r="UXR1" t="s">
        <v>15821</v>
      </c>
      <c r="UXS1" t="s">
        <v>15822</v>
      </c>
      <c r="UXT1" t="s">
        <v>15823</v>
      </c>
      <c r="UXU1" t="s">
        <v>15824</v>
      </c>
      <c r="UXV1" t="s">
        <v>15825</v>
      </c>
      <c r="UXW1" t="s">
        <v>15826</v>
      </c>
      <c r="UXX1" t="s">
        <v>15827</v>
      </c>
      <c r="UXY1" t="s">
        <v>15828</v>
      </c>
      <c r="UXZ1" t="s">
        <v>15829</v>
      </c>
      <c r="UYA1" t="s">
        <v>15830</v>
      </c>
      <c r="UYB1" t="s">
        <v>15831</v>
      </c>
      <c r="UYC1" t="s">
        <v>15832</v>
      </c>
      <c r="UYD1" t="s">
        <v>15833</v>
      </c>
      <c r="UYE1" t="s">
        <v>15834</v>
      </c>
      <c r="UYF1" t="s">
        <v>15835</v>
      </c>
      <c r="UYG1" t="s">
        <v>15836</v>
      </c>
      <c r="UYH1" t="s">
        <v>15837</v>
      </c>
      <c r="UYI1" t="s">
        <v>15838</v>
      </c>
      <c r="UYJ1" t="s">
        <v>15839</v>
      </c>
      <c r="UYK1" t="s">
        <v>15840</v>
      </c>
      <c r="UYL1" t="s">
        <v>15841</v>
      </c>
      <c r="UYM1" t="s">
        <v>15842</v>
      </c>
      <c r="UYN1" t="s">
        <v>15843</v>
      </c>
      <c r="UYO1" t="s">
        <v>15844</v>
      </c>
      <c r="UYP1" t="s">
        <v>15845</v>
      </c>
      <c r="UYQ1" t="s">
        <v>15846</v>
      </c>
      <c r="UYR1" t="s">
        <v>15847</v>
      </c>
      <c r="UYS1" t="s">
        <v>15848</v>
      </c>
      <c r="UYT1" t="s">
        <v>15849</v>
      </c>
      <c r="UYU1" t="s">
        <v>15850</v>
      </c>
      <c r="UYV1" t="s">
        <v>15851</v>
      </c>
      <c r="UYW1" t="s">
        <v>15852</v>
      </c>
      <c r="UYX1" t="s">
        <v>15853</v>
      </c>
      <c r="UYY1" t="s">
        <v>15854</v>
      </c>
      <c r="UYZ1" t="s">
        <v>15855</v>
      </c>
      <c r="UZA1" t="s">
        <v>15856</v>
      </c>
      <c r="UZB1" t="s">
        <v>15857</v>
      </c>
      <c r="UZC1" t="s">
        <v>15858</v>
      </c>
      <c r="UZD1" t="s">
        <v>15859</v>
      </c>
      <c r="UZE1" t="s">
        <v>15860</v>
      </c>
      <c r="UZF1" t="s">
        <v>15861</v>
      </c>
      <c r="UZG1" t="s">
        <v>15862</v>
      </c>
      <c r="UZH1" t="s">
        <v>15863</v>
      </c>
      <c r="UZI1" t="s">
        <v>15864</v>
      </c>
      <c r="UZJ1" t="s">
        <v>15865</v>
      </c>
      <c r="UZK1" t="s">
        <v>15866</v>
      </c>
      <c r="UZL1" t="s">
        <v>15867</v>
      </c>
      <c r="UZM1" t="s">
        <v>15868</v>
      </c>
      <c r="UZN1" t="s">
        <v>15869</v>
      </c>
      <c r="UZO1" t="s">
        <v>15870</v>
      </c>
      <c r="UZP1" t="s">
        <v>15871</v>
      </c>
      <c r="UZQ1" t="s">
        <v>15872</v>
      </c>
      <c r="UZR1" t="s">
        <v>15873</v>
      </c>
      <c r="UZS1" t="s">
        <v>15874</v>
      </c>
      <c r="UZT1" t="s">
        <v>15875</v>
      </c>
      <c r="UZU1" t="s">
        <v>15876</v>
      </c>
      <c r="UZV1" t="s">
        <v>15877</v>
      </c>
      <c r="UZW1" t="s">
        <v>15878</v>
      </c>
      <c r="UZX1" t="s">
        <v>15879</v>
      </c>
      <c r="UZY1" t="s">
        <v>15880</v>
      </c>
      <c r="UZZ1" t="s">
        <v>15881</v>
      </c>
      <c r="VAA1" t="s">
        <v>15882</v>
      </c>
      <c r="VAB1" t="s">
        <v>15883</v>
      </c>
      <c r="VAC1" t="s">
        <v>15884</v>
      </c>
      <c r="VAD1" t="s">
        <v>15885</v>
      </c>
      <c r="VAE1" t="s">
        <v>15886</v>
      </c>
      <c r="VAF1" t="s">
        <v>15887</v>
      </c>
      <c r="VAG1" t="s">
        <v>15888</v>
      </c>
      <c r="VAH1" t="s">
        <v>15889</v>
      </c>
      <c r="VAI1" t="s">
        <v>15890</v>
      </c>
      <c r="VAJ1" t="s">
        <v>15891</v>
      </c>
      <c r="VAK1" t="s">
        <v>15892</v>
      </c>
      <c r="VAL1" t="s">
        <v>15893</v>
      </c>
      <c r="VAM1" t="s">
        <v>15894</v>
      </c>
      <c r="VAN1" t="s">
        <v>15895</v>
      </c>
      <c r="VAO1" t="s">
        <v>15896</v>
      </c>
      <c r="VAP1" t="s">
        <v>15897</v>
      </c>
      <c r="VAQ1" t="s">
        <v>15898</v>
      </c>
      <c r="VAR1" t="s">
        <v>15899</v>
      </c>
      <c r="VAS1" t="s">
        <v>15900</v>
      </c>
      <c r="VAT1" t="s">
        <v>15901</v>
      </c>
      <c r="VAU1" t="s">
        <v>15902</v>
      </c>
      <c r="VAV1" t="s">
        <v>15903</v>
      </c>
      <c r="VAW1" t="s">
        <v>15904</v>
      </c>
      <c r="VAX1" t="s">
        <v>15905</v>
      </c>
      <c r="VAY1" t="s">
        <v>15906</v>
      </c>
      <c r="VAZ1" t="s">
        <v>15907</v>
      </c>
      <c r="VBA1" t="s">
        <v>15908</v>
      </c>
      <c r="VBB1" t="s">
        <v>15909</v>
      </c>
      <c r="VBC1" t="s">
        <v>15910</v>
      </c>
      <c r="VBD1" t="s">
        <v>15911</v>
      </c>
      <c r="VBE1" t="s">
        <v>15912</v>
      </c>
      <c r="VBF1" t="s">
        <v>15913</v>
      </c>
      <c r="VBG1" t="s">
        <v>15914</v>
      </c>
      <c r="VBH1" t="s">
        <v>15915</v>
      </c>
      <c r="VBI1" t="s">
        <v>15916</v>
      </c>
      <c r="VBJ1" t="s">
        <v>15917</v>
      </c>
      <c r="VBK1" t="s">
        <v>15918</v>
      </c>
      <c r="VBL1" t="s">
        <v>15919</v>
      </c>
      <c r="VBM1" t="s">
        <v>15920</v>
      </c>
      <c r="VBN1" t="s">
        <v>15921</v>
      </c>
      <c r="VBO1" t="s">
        <v>15922</v>
      </c>
      <c r="VBP1" t="s">
        <v>15923</v>
      </c>
      <c r="VBQ1" t="s">
        <v>15924</v>
      </c>
      <c r="VBR1" t="s">
        <v>15925</v>
      </c>
      <c r="VBS1" t="s">
        <v>15926</v>
      </c>
      <c r="VBT1" t="s">
        <v>15927</v>
      </c>
      <c r="VBU1" t="s">
        <v>15928</v>
      </c>
      <c r="VBV1" t="s">
        <v>15929</v>
      </c>
      <c r="VBW1" t="s">
        <v>15930</v>
      </c>
      <c r="VBX1" t="s">
        <v>15931</v>
      </c>
      <c r="VBY1" t="s">
        <v>15932</v>
      </c>
      <c r="VBZ1" t="s">
        <v>15933</v>
      </c>
      <c r="VCA1" t="s">
        <v>15934</v>
      </c>
      <c r="VCB1" t="s">
        <v>15935</v>
      </c>
      <c r="VCC1" t="s">
        <v>15936</v>
      </c>
      <c r="VCD1" t="s">
        <v>15937</v>
      </c>
      <c r="VCE1" t="s">
        <v>15938</v>
      </c>
      <c r="VCF1" t="s">
        <v>15939</v>
      </c>
      <c r="VCG1" t="s">
        <v>15940</v>
      </c>
      <c r="VCH1" t="s">
        <v>15941</v>
      </c>
      <c r="VCI1" t="s">
        <v>15942</v>
      </c>
      <c r="VCJ1" t="s">
        <v>15943</v>
      </c>
      <c r="VCK1" t="s">
        <v>15944</v>
      </c>
      <c r="VCL1" t="s">
        <v>15945</v>
      </c>
      <c r="VCM1" t="s">
        <v>15946</v>
      </c>
      <c r="VCN1" t="s">
        <v>15947</v>
      </c>
      <c r="VCO1" t="s">
        <v>15948</v>
      </c>
      <c r="VCP1" t="s">
        <v>15949</v>
      </c>
      <c r="VCQ1" t="s">
        <v>15950</v>
      </c>
      <c r="VCR1" t="s">
        <v>15951</v>
      </c>
      <c r="VCS1" t="s">
        <v>15952</v>
      </c>
      <c r="VCT1" t="s">
        <v>15953</v>
      </c>
      <c r="VCU1" t="s">
        <v>15954</v>
      </c>
      <c r="VCV1" t="s">
        <v>15955</v>
      </c>
      <c r="VCW1" t="s">
        <v>15956</v>
      </c>
      <c r="VCX1" t="s">
        <v>15957</v>
      </c>
      <c r="VCY1" t="s">
        <v>15958</v>
      </c>
      <c r="VCZ1" t="s">
        <v>15959</v>
      </c>
      <c r="VDA1" t="s">
        <v>15960</v>
      </c>
      <c r="VDB1" t="s">
        <v>15961</v>
      </c>
      <c r="VDC1" t="s">
        <v>15962</v>
      </c>
      <c r="VDD1" t="s">
        <v>15963</v>
      </c>
      <c r="VDE1" t="s">
        <v>15964</v>
      </c>
      <c r="VDF1" t="s">
        <v>15965</v>
      </c>
      <c r="VDG1" t="s">
        <v>15966</v>
      </c>
      <c r="VDH1" t="s">
        <v>15967</v>
      </c>
      <c r="VDI1" t="s">
        <v>15968</v>
      </c>
      <c r="VDJ1" t="s">
        <v>15969</v>
      </c>
      <c r="VDK1" t="s">
        <v>15970</v>
      </c>
      <c r="VDL1" t="s">
        <v>15971</v>
      </c>
      <c r="VDM1" t="s">
        <v>15972</v>
      </c>
      <c r="VDN1" t="s">
        <v>15973</v>
      </c>
      <c r="VDO1" t="s">
        <v>15974</v>
      </c>
      <c r="VDP1" t="s">
        <v>15975</v>
      </c>
      <c r="VDQ1" t="s">
        <v>15976</v>
      </c>
      <c r="VDR1" t="s">
        <v>15977</v>
      </c>
      <c r="VDS1" t="s">
        <v>15978</v>
      </c>
      <c r="VDT1" t="s">
        <v>15979</v>
      </c>
      <c r="VDU1" t="s">
        <v>15980</v>
      </c>
      <c r="VDV1" t="s">
        <v>15981</v>
      </c>
      <c r="VDW1" t="s">
        <v>15982</v>
      </c>
      <c r="VDX1" t="s">
        <v>15983</v>
      </c>
      <c r="VDY1" t="s">
        <v>15984</v>
      </c>
      <c r="VDZ1" t="s">
        <v>15985</v>
      </c>
      <c r="VEA1" t="s">
        <v>15986</v>
      </c>
      <c r="VEB1" t="s">
        <v>15987</v>
      </c>
      <c r="VEC1" t="s">
        <v>15988</v>
      </c>
      <c r="VED1" t="s">
        <v>15989</v>
      </c>
      <c r="VEE1" t="s">
        <v>15990</v>
      </c>
      <c r="VEF1" t="s">
        <v>15991</v>
      </c>
      <c r="VEG1" t="s">
        <v>15992</v>
      </c>
      <c r="VEH1" t="s">
        <v>15993</v>
      </c>
      <c r="VEI1" t="s">
        <v>15994</v>
      </c>
      <c r="VEJ1" t="s">
        <v>15995</v>
      </c>
      <c r="VEK1" t="s">
        <v>15996</v>
      </c>
      <c r="VEL1" t="s">
        <v>15997</v>
      </c>
      <c r="VEM1" t="s">
        <v>15998</v>
      </c>
      <c r="VEN1" t="s">
        <v>15999</v>
      </c>
      <c r="VEO1" t="s">
        <v>16000</v>
      </c>
      <c r="VEP1" t="s">
        <v>16001</v>
      </c>
      <c r="VEQ1" t="s">
        <v>16002</v>
      </c>
      <c r="VER1" t="s">
        <v>16003</v>
      </c>
      <c r="VES1" t="s">
        <v>16004</v>
      </c>
      <c r="VET1" t="s">
        <v>16005</v>
      </c>
      <c r="VEU1" t="s">
        <v>16006</v>
      </c>
      <c r="VEV1" t="s">
        <v>16007</v>
      </c>
      <c r="VEW1" t="s">
        <v>16008</v>
      </c>
      <c r="VEX1" t="s">
        <v>16009</v>
      </c>
      <c r="VEY1" t="s">
        <v>16010</v>
      </c>
      <c r="VEZ1" t="s">
        <v>16011</v>
      </c>
      <c r="VFA1" t="s">
        <v>16012</v>
      </c>
      <c r="VFB1" t="s">
        <v>16013</v>
      </c>
      <c r="VFC1" t="s">
        <v>16014</v>
      </c>
      <c r="VFD1" t="s">
        <v>16015</v>
      </c>
      <c r="VFE1" t="s">
        <v>16016</v>
      </c>
      <c r="VFF1" t="s">
        <v>16017</v>
      </c>
      <c r="VFG1" t="s">
        <v>16018</v>
      </c>
      <c r="VFH1" t="s">
        <v>16019</v>
      </c>
      <c r="VFI1" t="s">
        <v>16020</v>
      </c>
      <c r="VFJ1" t="s">
        <v>16021</v>
      </c>
      <c r="VFK1" t="s">
        <v>16022</v>
      </c>
      <c r="VFL1" t="s">
        <v>16023</v>
      </c>
      <c r="VFM1" t="s">
        <v>16024</v>
      </c>
      <c r="VFN1" t="s">
        <v>16025</v>
      </c>
      <c r="VFO1" t="s">
        <v>16026</v>
      </c>
      <c r="VFP1" t="s">
        <v>16027</v>
      </c>
      <c r="VFQ1" t="s">
        <v>16028</v>
      </c>
      <c r="VFR1" t="s">
        <v>16029</v>
      </c>
      <c r="VFS1" t="s">
        <v>16030</v>
      </c>
      <c r="VFT1" t="s">
        <v>16031</v>
      </c>
      <c r="VFU1" t="s">
        <v>16032</v>
      </c>
      <c r="VFV1" t="s">
        <v>16033</v>
      </c>
      <c r="VFW1" t="s">
        <v>16034</v>
      </c>
      <c r="VFX1" t="s">
        <v>16035</v>
      </c>
      <c r="VFY1" t="s">
        <v>16036</v>
      </c>
      <c r="VFZ1" t="s">
        <v>16037</v>
      </c>
      <c r="VGA1" t="s">
        <v>16038</v>
      </c>
      <c r="VGB1" t="s">
        <v>16039</v>
      </c>
      <c r="VGC1" t="s">
        <v>16040</v>
      </c>
      <c r="VGD1" t="s">
        <v>16041</v>
      </c>
      <c r="VGE1" t="s">
        <v>16042</v>
      </c>
      <c r="VGF1" t="s">
        <v>16043</v>
      </c>
      <c r="VGG1" t="s">
        <v>16044</v>
      </c>
      <c r="VGH1" t="s">
        <v>16045</v>
      </c>
      <c r="VGI1" t="s">
        <v>16046</v>
      </c>
      <c r="VGJ1" t="s">
        <v>16047</v>
      </c>
      <c r="VGK1" t="s">
        <v>16048</v>
      </c>
      <c r="VGL1" t="s">
        <v>16049</v>
      </c>
      <c r="VGM1" t="s">
        <v>16050</v>
      </c>
      <c r="VGN1" t="s">
        <v>16051</v>
      </c>
      <c r="VGO1" t="s">
        <v>16052</v>
      </c>
      <c r="VGP1" t="s">
        <v>16053</v>
      </c>
      <c r="VGQ1" t="s">
        <v>16054</v>
      </c>
      <c r="VGR1" t="s">
        <v>16055</v>
      </c>
      <c r="VGS1" t="s">
        <v>16056</v>
      </c>
      <c r="VGT1" t="s">
        <v>16057</v>
      </c>
      <c r="VGU1" t="s">
        <v>16058</v>
      </c>
      <c r="VGV1" t="s">
        <v>16059</v>
      </c>
      <c r="VGW1" t="s">
        <v>16060</v>
      </c>
      <c r="VGX1" t="s">
        <v>16061</v>
      </c>
      <c r="VGY1" t="s">
        <v>16062</v>
      </c>
      <c r="VGZ1" t="s">
        <v>16063</v>
      </c>
      <c r="VHA1" t="s">
        <v>16064</v>
      </c>
      <c r="VHB1" t="s">
        <v>16065</v>
      </c>
      <c r="VHC1" t="s">
        <v>16066</v>
      </c>
      <c r="VHD1" t="s">
        <v>16067</v>
      </c>
      <c r="VHE1" t="s">
        <v>16068</v>
      </c>
      <c r="VHF1" t="s">
        <v>16069</v>
      </c>
      <c r="VHG1" t="s">
        <v>16070</v>
      </c>
      <c r="VHH1" t="s">
        <v>16071</v>
      </c>
      <c r="VHI1" t="s">
        <v>16072</v>
      </c>
      <c r="VHJ1" t="s">
        <v>16073</v>
      </c>
      <c r="VHK1" t="s">
        <v>16074</v>
      </c>
      <c r="VHL1" t="s">
        <v>16075</v>
      </c>
      <c r="VHM1" t="s">
        <v>16076</v>
      </c>
      <c r="VHN1" t="s">
        <v>16077</v>
      </c>
      <c r="VHO1" t="s">
        <v>16078</v>
      </c>
      <c r="VHP1" t="s">
        <v>16079</v>
      </c>
      <c r="VHQ1" t="s">
        <v>16080</v>
      </c>
      <c r="VHR1" t="s">
        <v>16081</v>
      </c>
      <c r="VHS1" t="s">
        <v>16082</v>
      </c>
      <c r="VHT1" t="s">
        <v>16083</v>
      </c>
      <c r="VHU1" t="s">
        <v>16084</v>
      </c>
      <c r="VHV1" t="s">
        <v>16085</v>
      </c>
      <c r="VHW1" t="s">
        <v>16086</v>
      </c>
      <c r="VHX1" t="s">
        <v>16087</v>
      </c>
      <c r="VHY1" t="s">
        <v>16088</v>
      </c>
      <c r="VHZ1" t="s">
        <v>16089</v>
      </c>
      <c r="VIA1" t="s">
        <v>16090</v>
      </c>
      <c r="VIB1" t="s">
        <v>16091</v>
      </c>
      <c r="VIC1" t="s">
        <v>16092</v>
      </c>
      <c r="VID1" t="s">
        <v>16093</v>
      </c>
      <c r="VIE1" t="s">
        <v>16094</v>
      </c>
      <c r="VIF1" t="s">
        <v>16095</v>
      </c>
      <c r="VIG1" t="s">
        <v>16096</v>
      </c>
      <c r="VIH1" t="s">
        <v>16097</v>
      </c>
      <c r="VII1" t="s">
        <v>16098</v>
      </c>
      <c r="VIJ1" t="s">
        <v>16099</v>
      </c>
      <c r="VIK1" t="s">
        <v>16100</v>
      </c>
      <c r="VIL1" t="s">
        <v>16101</v>
      </c>
      <c r="VIM1" t="s">
        <v>16102</v>
      </c>
      <c r="VIN1" t="s">
        <v>16103</v>
      </c>
      <c r="VIO1" t="s">
        <v>16104</v>
      </c>
      <c r="VIP1" t="s">
        <v>16105</v>
      </c>
      <c r="VIQ1" t="s">
        <v>16106</v>
      </c>
      <c r="VIR1" t="s">
        <v>16107</v>
      </c>
      <c r="VIS1" t="s">
        <v>16108</v>
      </c>
      <c r="VIT1" t="s">
        <v>16109</v>
      </c>
      <c r="VIU1" t="s">
        <v>16110</v>
      </c>
      <c r="VIV1" t="s">
        <v>16111</v>
      </c>
      <c r="VIW1" t="s">
        <v>16112</v>
      </c>
      <c r="VIX1" t="s">
        <v>16113</v>
      </c>
      <c r="VIY1" t="s">
        <v>16114</v>
      </c>
      <c r="VIZ1" t="s">
        <v>16115</v>
      </c>
      <c r="VJA1" t="s">
        <v>16116</v>
      </c>
      <c r="VJB1" t="s">
        <v>16117</v>
      </c>
      <c r="VJC1" t="s">
        <v>16118</v>
      </c>
      <c r="VJD1" t="s">
        <v>16119</v>
      </c>
      <c r="VJE1" t="s">
        <v>16120</v>
      </c>
      <c r="VJF1" t="s">
        <v>16121</v>
      </c>
      <c r="VJG1" t="s">
        <v>16122</v>
      </c>
      <c r="VJH1" t="s">
        <v>16123</v>
      </c>
      <c r="VJI1" t="s">
        <v>16124</v>
      </c>
      <c r="VJJ1" t="s">
        <v>16125</v>
      </c>
      <c r="VJK1" t="s">
        <v>16126</v>
      </c>
      <c r="VJL1" t="s">
        <v>16127</v>
      </c>
      <c r="VJM1" t="s">
        <v>16128</v>
      </c>
      <c r="VJN1" t="s">
        <v>16129</v>
      </c>
      <c r="VJO1" t="s">
        <v>16130</v>
      </c>
      <c r="VJP1" t="s">
        <v>16131</v>
      </c>
      <c r="VJQ1" t="s">
        <v>16132</v>
      </c>
      <c r="VJR1" t="s">
        <v>16133</v>
      </c>
      <c r="VJS1" t="s">
        <v>16134</v>
      </c>
      <c r="VJT1" t="s">
        <v>16135</v>
      </c>
      <c r="VJU1" t="s">
        <v>16136</v>
      </c>
      <c r="VJV1" t="s">
        <v>16137</v>
      </c>
      <c r="VJW1" t="s">
        <v>16138</v>
      </c>
      <c r="VJX1" t="s">
        <v>16139</v>
      </c>
      <c r="VJY1" t="s">
        <v>16140</v>
      </c>
      <c r="VJZ1" t="s">
        <v>16141</v>
      </c>
      <c r="VKA1" t="s">
        <v>16142</v>
      </c>
      <c r="VKB1" t="s">
        <v>16143</v>
      </c>
      <c r="VKC1" t="s">
        <v>16144</v>
      </c>
      <c r="VKD1" t="s">
        <v>16145</v>
      </c>
      <c r="VKE1" t="s">
        <v>16146</v>
      </c>
      <c r="VKF1" t="s">
        <v>16147</v>
      </c>
      <c r="VKG1" t="s">
        <v>16148</v>
      </c>
      <c r="VKH1" t="s">
        <v>16149</v>
      </c>
      <c r="VKI1" t="s">
        <v>16150</v>
      </c>
      <c r="VKJ1" t="s">
        <v>16151</v>
      </c>
      <c r="VKK1" t="s">
        <v>16152</v>
      </c>
      <c r="VKL1" t="s">
        <v>16153</v>
      </c>
      <c r="VKM1" t="s">
        <v>16154</v>
      </c>
      <c r="VKN1" t="s">
        <v>16155</v>
      </c>
      <c r="VKO1" t="s">
        <v>16156</v>
      </c>
      <c r="VKP1" t="s">
        <v>16157</v>
      </c>
      <c r="VKQ1" t="s">
        <v>16158</v>
      </c>
      <c r="VKR1" t="s">
        <v>16159</v>
      </c>
      <c r="VKS1" t="s">
        <v>16160</v>
      </c>
      <c r="VKT1" t="s">
        <v>16161</v>
      </c>
      <c r="VKU1" t="s">
        <v>16162</v>
      </c>
      <c r="VKV1" t="s">
        <v>16163</v>
      </c>
      <c r="VKW1" t="s">
        <v>16164</v>
      </c>
      <c r="VKX1" t="s">
        <v>16165</v>
      </c>
      <c r="VKY1" t="s">
        <v>16166</v>
      </c>
      <c r="VKZ1" t="s">
        <v>16167</v>
      </c>
      <c r="VLA1" t="s">
        <v>16168</v>
      </c>
      <c r="VLB1" t="s">
        <v>16169</v>
      </c>
      <c r="VLC1" t="s">
        <v>16170</v>
      </c>
      <c r="VLD1" t="s">
        <v>16171</v>
      </c>
      <c r="VLE1" t="s">
        <v>16172</v>
      </c>
      <c r="VLF1" t="s">
        <v>16173</v>
      </c>
      <c r="VLG1" t="s">
        <v>16174</v>
      </c>
      <c r="VLH1" t="s">
        <v>16175</v>
      </c>
      <c r="VLI1" t="s">
        <v>16176</v>
      </c>
      <c r="VLJ1" t="s">
        <v>16177</v>
      </c>
      <c r="VLK1" t="s">
        <v>16178</v>
      </c>
      <c r="VLL1" t="s">
        <v>16179</v>
      </c>
      <c r="VLM1" t="s">
        <v>16180</v>
      </c>
      <c r="VLN1" t="s">
        <v>16181</v>
      </c>
      <c r="VLO1" t="s">
        <v>16182</v>
      </c>
      <c r="VLP1" t="s">
        <v>16183</v>
      </c>
      <c r="VLQ1" t="s">
        <v>16184</v>
      </c>
      <c r="VLR1" t="s">
        <v>16185</v>
      </c>
      <c r="VLS1" t="s">
        <v>16186</v>
      </c>
      <c r="VLT1" t="s">
        <v>16187</v>
      </c>
      <c r="VLU1" t="s">
        <v>16188</v>
      </c>
      <c r="VLV1" t="s">
        <v>16189</v>
      </c>
      <c r="VLW1" t="s">
        <v>16190</v>
      </c>
      <c r="VLX1" t="s">
        <v>16191</v>
      </c>
      <c r="VLY1" t="s">
        <v>16192</v>
      </c>
      <c r="VLZ1" t="s">
        <v>16193</v>
      </c>
      <c r="VMA1" t="s">
        <v>16194</v>
      </c>
      <c r="VMB1" t="s">
        <v>16195</v>
      </c>
      <c r="VMC1" t="s">
        <v>16196</v>
      </c>
      <c r="VMD1" t="s">
        <v>16197</v>
      </c>
      <c r="VME1" t="s">
        <v>16198</v>
      </c>
      <c r="VMF1" t="s">
        <v>16199</v>
      </c>
      <c r="VMG1" t="s">
        <v>16200</v>
      </c>
      <c r="VMH1" t="s">
        <v>16201</v>
      </c>
      <c r="VMI1" t="s">
        <v>16202</v>
      </c>
      <c r="VMJ1" t="s">
        <v>16203</v>
      </c>
      <c r="VMK1" t="s">
        <v>16204</v>
      </c>
      <c r="VML1" t="s">
        <v>16205</v>
      </c>
      <c r="VMM1" t="s">
        <v>16206</v>
      </c>
      <c r="VMN1" t="s">
        <v>16207</v>
      </c>
      <c r="VMO1" t="s">
        <v>16208</v>
      </c>
      <c r="VMP1" t="s">
        <v>16209</v>
      </c>
      <c r="VMQ1" t="s">
        <v>16210</v>
      </c>
      <c r="VMR1" t="s">
        <v>16211</v>
      </c>
      <c r="VMS1" t="s">
        <v>16212</v>
      </c>
      <c r="VMT1" t="s">
        <v>16213</v>
      </c>
      <c r="VMU1" t="s">
        <v>16214</v>
      </c>
      <c r="VMV1" t="s">
        <v>16215</v>
      </c>
      <c r="VMW1" t="s">
        <v>16216</v>
      </c>
      <c r="VMX1" t="s">
        <v>16217</v>
      </c>
      <c r="VMY1" t="s">
        <v>16218</v>
      </c>
      <c r="VMZ1" t="s">
        <v>16219</v>
      </c>
      <c r="VNA1" t="s">
        <v>16220</v>
      </c>
      <c r="VNB1" t="s">
        <v>16221</v>
      </c>
      <c r="VNC1" t="s">
        <v>16222</v>
      </c>
      <c r="VND1" t="s">
        <v>16223</v>
      </c>
      <c r="VNE1" t="s">
        <v>16224</v>
      </c>
      <c r="VNF1" t="s">
        <v>16225</v>
      </c>
      <c r="VNG1" t="s">
        <v>16226</v>
      </c>
      <c r="VNH1" t="s">
        <v>16227</v>
      </c>
      <c r="VNI1" t="s">
        <v>16228</v>
      </c>
      <c r="VNJ1" t="s">
        <v>16229</v>
      </c>
      <c r="VNK1" t="s">
        <v>16230</v>
      </c>
      <c r="VNL1" t="s">
        <v>16231</v>
      </c>
      <c r="VNM1" t="s">
        <v>16232</v>
      </c>
      <c r="VNN1" t="s">
        <v>16233</v>
      </c>
      <c r="VNO1" t="s">
        <v>16234</v>
      </c>
      <c r="VNP1" t="s">
        <v>16235</v>
      </c>
      <c r="VNQ1" t="s">
        <v>16236</v>
      </c>
      <c r="VNR1" t="s">
        <v>16237</v>
      </c>
      <c r="VNS1" t="s">
        <v>16238</v>
      </c>
      <c r="VNT1" t="s">
        <v>16239</v>
      </c>
      <c r="VNU1" t="s">
        <v>16240</v>
      </c>
      <c r="VNV1" t="s">
        <v>16241</v>
      </c>
      <c r="VNW1" t="s">
        <v>16242</v>
      </c>
      <c r="VNX1" t="s">
        <v>16243</v>
      </c>
      <c r="VNY1" t="s">
        <v>16244</v>
      </c>
      <c r="VNZ1" t="s">
        <v>16245</v>
      </c>
      <c r="VOA1" t="s">
        <v>16246</v>
      </c>
      <c r="VOB1" t="s">
        <v>16247</v>
      </c>
      <c r="VOC1" t="s">
        <v>16248</v>
      </c>
      <c r="VOD1" t="s">
        <v>16249</v>
      </c>
      <c r="VOE1" t="s">
        <v>16250</v>
      </c>
      <c r="VOF1" t="s">
        <v>16251</v>
      </c>
      <c r="VOG1" t="s">
        <v>16252</v>
      </c>
      <c r="VOH1" t="s">
        <v>16253</v>
      </c>
      <c r="VOI1" t="s">
        <v>16254</v>
      </c>
      <c r="VOJ1" t="s">
        <v>16255</v>
      </c>
      <c r="VOK1" t="s">
        <v>16256</v>
      </c>
      <c r="VOL1" t="s">
        <v>16257</v>
      </c>
      <c r="VOM1" t="s">
        <v>16258</v>
      </c>
      <c r="VON1" t="s">
        <v>16259</v>
      </c>
      <c r="VOO1" t="s">
        <v>16260</v>
      </c>
      <c r="VOP1" t="s">
        <v>16261</v>
      </c>
      <c r="VOQ1" t="s">
        <v>16262</v>
      </c>
      <c r="VOR1" t="s">
        <v>16263</v>
      </c>
      <c r="VOS1" t="s">
        <v>16264</v>
      </c>
      <c r="VOT1" t="s">
        <v>16265</v>
      </c>
      <c r="VOU1" t="s">
        <v>16266</v>
      </c>
      <c r="VOV1" t="s">
        <v>16267</v>
      </c>
      <c r="VOW1" t="s">
        <v>16268</v>
      </c>
      <c r="VOX1" t="s">
        <v>16269</v>
      </c>
      <c r="VOY1" t="s">
        <v>16270</v>
      </c>
      <c r="VOZ1" t="s">
        <v>16271</v>
      </c>
      <c r="VPA1" t="s">
        <v>16272</v>
      </c>
      <c r="VPB1" t="s">
        <v>16273</v>
      </c>
      <c r="VPC1" t="s">
        <v>16274</v>
      </c>
      <c r="VPD1" t="s">
        <v>16275</v>
      </c>
      <c r="VPE1" t="s">
        <v>16276</v>
      </c>
      <c r="VPF1" t="s">
        <v>16277</v>
      </c>
      <c r="VPG1" t="s">
        <v>16278</v>
      </c>
      <c r="VPH1" t="s">
        <v>16279</v>
      </c>
      <c r="VPI1" t="s">
        <v>16280</v>
      </c>
      <c r="VPJ1" t="s">
        <v>16281</v>
      </c>
      <c r="VPK1" t="s">
        <v>16282</v>
      </c>
      <c r="VPL1" t="s">
        <v>16283</v>
      </c>
      <c r="VPM1" t="s">
        <v>16284</v>
      </c>
      <c r="VPN1" t="s">
        <v>16285</v>
      </c>
      <c r="VPO1" t="s">
        <v>16286</v>
      </c>
      <c r="VPP1" t="s">
        <v>16287</v>
      </c>
      <c r="VPQ1" t="s">
        <v>16288</v>
      </c>
      <c r="VPR1" t="s">
        <v>16289</v>
      </c>
      <c r="VPS1" t="s">
        <v>16290</v>
      </c>
      <c r="VPT1" t="s">
        <v>16291</v>
      </c>
      <c r="VPU1" t="s">
        <v>16292</v>
      </c>
      <c r="VPV1" t="s">
        <v>16293</v>
      </c>
      <c r="VPW1" t="s">
        <v>16294</v>
      </c>
      <c r="VPX1" t="s">
        <v>16295</v>
      </c>
      <c r="VPY1" t="s">
        <v>16296</v>
      </c>
      <c r="VPZ1" t="s">
        <v>16297</v>
      </c>
      <c r="VQA1" t="s">
        <v>16298</v>
      </c>
      <c r="VQB1" t="s">
        <v>16299</v>
      </c>
      <c r="VQC1" t="s">
        <v>16300</v>
      </c>
      <c r="VQD1" t="s">
        <v>16301</v>
      </c>
      <c r="VQE1" t="s">
        <v>16302</v>
      </c>
      <c r="VQF1" t="s">
        <v>16303</v>
      </c>
      <c r="VQG1" t="s">
        <v>16304</v>
      </c>
      <c r="VQH1" t="s">
        <v>16305</v>
      </c>
      <c r="VQI1" t="s">
        <v>16306</v>
      </c>
      <c r="VQJ1" t="s">
        <v>16307</v>
      </c>
      <c r="VQK1" t="s">
        <v>16308</v>
      </c>
      <c r="VQL1" t="s">
        <v>16309</v>
      </c>
      <c r="VQM1" t="s">
        <v>16310</v>
      </c>
      <c r="VQN1" t="s">
        <v>16311</v>
      </c>
      <c r="VQO1" t="s">
        <v>16312</v>
      </c>
      <c r="VQP1" t="s">
        <v>16313</v>
      </c>
      <c r="VQQ1" t="s">
        <v>16314</v>
      </c>
      <c r="VQR1" t="s">
        <v>16315</v>
      </c>
      <c r="VQS1" t="s">
        <v>16316</v>
      </c>
      <c r="VQT1" t="s">
        <v>16317</v>
      </c>
      <c r="VQU1" t="s">
        <v>16318</v>
      </c>
      <c r="VQV1" t="s">
        <v>16319</v>
      </c>
      <c r="VQW1" t="s">
        <v>16320</v>
      </c>
      <c r="VQX1" t="s">
        <v>16321</v>
      </c>
      <c r="VQY1" t="s">
        <v>16322</v>
      </c>
      <c r="VQZ1" t="s">
        <v>16323</v>
      </c>
      <c r="VRA1" t="s">
        <v>16324</v>
      </c>
      <c r="VRB1" t="s">
        <v>16325</v>
      </c>
      <c r="VRC1" t="s">
        <v>16326</v>
      </c>
      <c r="VRD1" t="s">
        <v>16327</v>
      </c>
      <c r="VRE1" t="s">
        <v>16328</v>
      </c>
      <c r="VRF1" t="s">
        <v>16329</v>
      </c>
      <c r="VRG1" t="s">
        <v>16330</v>
      </c>
      <c r="VRH1" t="s">
        <v>16331</v>
      </c>
      <c r="VRI1" t="s">
        <v>16332</v>
      </c>
      <c r="VRJ1" t="s">
        <v>16333</v>
      </c>
      <c r="VRK1" t="s">
        <v>16334</v>
      </c>
      <c r="VRL1" t="s">
        <v>16335</v>
      </c>
      <c r="VRM1" t="s">
        <v>16336</v>
      </c>
      <c r="VRN1" t="s">
        <v>16337</v>
      </c>
      <c r="VRO1" t="s">
        <v>16338</v>
      </c>
      <c r="VRP1" t="s">
        <v>16339</v>
      </c>
      <c r="VRQ1" t="s">
        <v>16340</v>
      </c>
      <c r="VRR1" t="s">
        <v>16341</v>
      </c>
      <c r="VRS1" t="s">
        <v>16342</v>
      </c>
      <c r="VRT1" t="s">
        <v>16343</v>
      </c>
      <c r="VRU1" t="s">
        <v>16344</v>
      </c>
      <c r="VRV1" t="s">
        <v>16345</v>
      </c>
      <c r="VRW1" t="s">
        <v>16346</v>
      </c>
      <c r="VRX1" t="s">
        <v>16347</v>
      </c>
      <c r="VRY1" t="s">
        <v>16348</v>
      </c>
      <c r="VRZ1" t="s">
        <v>16349</v>
      </c>
      <c r="VSA1" t="s">
        <v>16350</v>
      </c>
      <c r="VSB1" t="s">
        <v>16351</v>
      </c>
      <c r="VSC1" t="s">
        <v>16352</v>
      </c>
      <c r="VSD1" t="s">
        <v>16353</v>
      </c>
      <c r="VSE1" t="s">
        <v>16354</v>
      </c>
      <c r="VSF1" t="s">
        <v>16355</v>
      </c>
      <c r="VSG1" t="s">
        <v>16356</v>
      </c>
      <c r="VSH1" t="s">
        <v>16357</v>
      </c>
      <c r="VSI1" t="s">
        <v>16358</v>
      </c>
      <c r="VSJ1" t="s">
        <v>16359</v>
      </c>
      <c r="VSK1" t="s">
        <v>16360</v>
      </c>
      <c r="VSL1" t="s">
        <v>16361</v>
      </c>
      <c r="VSM1" t="s">
        <v>16362</v>
      </c>
      <c r="VSN1" t="s">
        <v>16363</v>
      </c>
      <c r="VSO1" t="s">
        <v>16364</v>
      </c>
      <c r="VSP1" t="s">
        <v>16365</v>
      </c>
      <c r="VSQ1" t="s">
        <v>16366</v>
      </c>
      <c r="VSR1" t="s">
        <v>16367</v>
      </c>
      <c r="VSS1" t="s">
        <v>16368</v>
      </c>
      <c r="VST1" t="s">
        <v>16369</v>
      </c>
      <c r="VSU1" t="s">
        <v>16370</v>
      </c>
      <c r="VSV1" t="s">
        <v>16371</v>
      </c>
      <c r="VSW1" t="s">
        <v>16372</v>
      </c>
      <c r="VSX1" t="s">
        <v>16373</v>
      </c>
      <c r="VSY1" t="s">
        <v>16374</v>
      </c>
      <c r="VSZ1" t="s">
        <v>16375</v>
      </c>
      <c r="VTA1" t="s">
        <v>16376</v>
      </c>
      <c r="VTB1" t="s">
        <v>16377</v>
      </c>
      <c r="VTC1" t="s">
        <v>16378</v>
      </c>
      <c r="VTD1" t="s">
        <v>16379</v>
      </c>
      <c r="VTE1" t="s">
        <v>16380</v>
      </c>
      <c r="VTF1" t="s">
        <v>16381</v>
      </c>
      <c r="VTG1" t="s">
        <v>16382</v>
      </c>
      <c r="VTH1" t="s">
        <v>16383</v>
      </c>
      <c r="VTI1" t="s">
        <v>16384</v>
      </c>
      <c r="VTJ1" t="s">
        <v>16385</v>
      </c>
      <c r="VTK1" t="s">
        <v>16386</v>
      </c>
      <c r="VTL1" t="s">
        <v>16387</v>
      </c>
      <c r="VTM1" t="s">
        <v>16388</v>
      </c>
      <c r="VTN1" t="s">
        <v>16389</v>
      </c>
      <c r="VTO1" t="s">
        <v>16390</v>
      </c>
      <c r="VTP1" t="s">
        <v>16391</v>
      </c>
      <c r="VTQ1" t="s">
        <v>16392</v>
      </c>
      <c r="VTR1" t="s">
        <v>16393</v>
      </c>
      <c r="VTS1" t="s">
        <v>16394</v>
      </c>
      <c r="VTT1" t="s">
        <v>16395</v>
      </c>
      <c r="VTU1" t="s">
        <v>16396</v>
      </c>
      <c r="VTV1" t="s">
        <v>16397</v>
      </c>
      <c r="VTW1" t="s">
        <v>16398</v>
      </c>
      <c r="VTX1" t="s">
        <v>16399</v>
      </c>
      <c r="VTY1" t="s">
        <v>16400</v>
      </c>
      <c r="VTZ1" t="s">
        <v>16401</v>
      </c>
      <c r="VUA1" t="s">
        <v>16402</v>
      </c>
      <c r="VUB1" t="s">
        <v>16403</v>
      </c>
      <c r="VUC1" t="s">
        <v>16404</v>
      </c>
      <c r="VUD1" t="s">
        <v>16405</v>
      </c>
      <c r="VUE1" t="s">
        <v>16406</v>
      </c>
      <c r="VUF1" t="s">
        <v>16407</v>
      </c>
      <c r="VUG1" t="s">
        <v>16408</v>
      </c>
      <c r="VUH1" t="s">
        <v>16409</v>
      </c>
      <c r="VUI1" t="s">
        <v>16410</v>
      </c>
      <c r="VUJ1" t="s">
        <v>16411</v>
      </c>
      <c r="VUK1" t="s">
        <v>16412</v>
      </c>
      <c r="VUL1" t="s">
        <v>16413</v>
      </c>
      <c r="VUM1" t="s">
        <v>16414</v>
      </c>
      <c r="VUN1" t="s">
        <v>16415</v>
      </c>
      <c r="VUO1" t="s">
        <v>16416</v>
      </c>
      <c r="VUP1" t="s">
        <v>16417</v>
      </c>
      <c r="VUQ1" t="s">
        <v>16418</v>
      </c>
      <c r="VUR1" t="s">
        <v>16419</v>
      </c>
      <c r="VUS1" t="s">
        <v>16420</v>
      </c>
      <c r="VUT1" t="s">
        <v>16421</v>
      </c>
      <c r="VUU1" t="s">
        <v>16422</v>
      </c>
      <c r="VUV1" t="s">
        <v>16423</v>
      </c>
      <c r="VUW1" t="s">
        <v>16424</v>
      </c>
      <c r="VUX1" t="s">
        <v>16425</v>
      </c>
      <c r="VUY1" t="s">
        <v>16426</v>
      </c>
      <c r="VUZ1" t="s">
        <v>16427</v>
      </c>
      <c r="VVA1" t="s">
        <v>16428</v>
      </c>
      <c r="VVB1" t="s">
        <v>16429</v>
      </c>
      <c r="VVC1" t="s">
        <v>16430</v>
      </c>
      <c r="VVD1" t="s">
        <v>16431</v>
      </c>
      <c r="VVE1" t="s">
        <v>16432</v>
      </c>
      <c r="VVF1" t="s">
        <v>16433</v>
      </c>
      <c r="VVG1" t="s">
        <v>16434</v>
      </c>
      <c r="VVH1" t="s">
        <v>16435</v>
      </c>
      <c r="VVI1" t="s">
        <v>16436</v>
      </c>
      <c r="VVJ1" t="s">
        <v>16437</v>
      </c>
      <c r="VVK1" t="s">
        <v>16438</v>
      </c>
      <c r="VVL1" t="s">
        <v>16439</v>
      </c>
      <c r="VVM1" t="s">
        <v>16440</v>
      </c>
      <c r="VVN1" t="s">
        <v>16441</v>
      </c>
      <c r="VVO1" t="s">
        <v>16442</v>
      </c>
      <c r="VVP1" t="s">
        <v>16443</v>
      </c>
      <c r="VVQ1" t="s">
        <v>16444</v>
      </c>
      <c r="VVR1" t="s">
        <v>16445</v>
      </c>
      <c r="VVS1" t="s">
        <v>16446</v>
      </c>
      <c r="VVT1" t="s">
        <v>16447</v>
      </c>
      <c r="VVU1" t="s">
        <v>16448</v>
      </c>
      <c r="VVV1" t="s">
        <v>16449</v>
      </c>
      <c r="VVW1" t="s">
        <v>16450</v>
      </c>
      <c r="VVX1" t="s">
        <v>16451</v>
      </c>
      <c r="VVY1" t="s">
        <v>16452</v>
      </c>
      <c r="VVZ1" t="s">
        <v>16453</v>
      </c>
      <c r="VWA1" t="s">
        <v>16454</v>
      </c>
      <c r="VWB1" t="s">
        <v>16455</v>
      </c>
      <c r="VWC1" t="s">
        <v>16456</v>
      </c>
      <c r="VWD1" t="s">
        <v>16457</v>
      </c>
      <c r="VWE1" t="s">
        <v>16458</v>
      </c>
      <c r="VWF1" t="s">
        <v>16459</v>
      </c>
      <c r="VWG1" t="s">
        <v>16460</v>
      </c>
      <c r="VWH1" t="s">
        <v>16461</v>
      </c>
      <c r="VWI1" t="s">
        <v>16462</v>
      </c>
      <c r="VWJ1" t="s">
        <v>16463</v>
      </c>
      <c r="VWK1" t="s">
        <v>16464</v>
      </c>
      <c r="VWL1" t="s">
        <v>16465</v>
      </c>
      <c r="VWM1" t="s">
        <v>16466</v>
      </c>
      <c r="VWN1" t="s">
        <v>16467</v>
      </c>
      <c r="VWO1" t="s">
        <v>16468</v>
      </c>
      <c r="VWP1" t="s">
        <v>16469</v>
      </c>
      <c r="VWQ1" t="s">
        <v>16470</v>
      </c>
      <c r="VWR1" t="s">
        <v>16471</v>
      </c>
      <c r="VWS1" t="s">
        <v>16472</v>
      </c>
      <c r="VWT1" t="s">
        <v>16473</v>
      </c>
      <c r="VWU1" t="s">
        <v>16474</v>
      </c>
      <c r="VWV1" t="s">
        <v>16475</v>
      </c>
      <c r="VWW1" t="s">
        <v>16476</v>
      </c>
      <c r="VWX1" t="s">
        <v>16477</v>
      </c>
      <c r="VWY1" t="s">
        <v>16478</v>
      </c>
      <c r="VWZ1" t="s">
        <v>16479</v>
      </c>
      <c r="VXA1" t="s">
        <v>16480</v>
      </c>
      <c r="VXB1" t="s">
        <v>16481</v>
      </c>
      <c r="VXC1" t="s">
        <v>16482</v>
      </c>
      <c r="VXD1" t="s">
        <v>16483</v>
      </c>
      <c r="VXE1" t="s">
        <v>16484</v>
      </c>
      <c r="VXF1" t="s">
        <v>16485</v>
      </c>
      <c r="VXG1" t="s">
        <v>16486</v>
      </c>
      <c r="VXH1" t="s">
        <v>16487</v>
      </c>
      <c r="VXI1" t="s">
        <v>16488</v>
      </c>
      <c r="VXJ1" t="s">
        <v>16489</v>
      </c>
      <c r="VXK1" t="s">
        <v>16490</v>
      </c>
      <c r="VXL1" t="s">
        <v>16491</v>
      </c>
      <c r="VXM1" t="s">
        <v>16492</v>
      </c>
      <c r="VXN1" t="s">
        <v>16493</v>
      </c>
      <c r="VXO1" t="s">
        <v>16494</v>
      </c>
      <c r="VXP1" t="s">
        <v>16495</v>
      </c>
      <c r="VXQ1" t="s">
        <v>16496</v>
      </c>
      <c r="VXR1" t="s">
        <v>16497</v>
      </c>
      <c r="VXS1" t="s">
        <v>16498</v>
      </c>
      <c r="VXT1" t="s">
        <v>16499</v>
      </c>
      <c r="VXU1" t="s">
        <v>16500</v>
      </c>
      <c r="VXV1" t="s">
        <v>16501</v>
      </c>
      <c r="VXW1" t="s">
        <v>16502</v>
      </c>
      <c r="VXX1" t="s">
        <v>16503</v>
      </c>
      <c r="VXY1" t="s">
        <v>16504</v>
      </c>
      <c r="VXZ1" t="s">
        <v>16505</v>
      </c>
      <c r="VYA1" t="s">
        <v>16506</v>
      </c>
      <c r="VYB1" t="s">
        <v>16507</v>
      </c>
      <c r="VYC1" t="s">
        <v>16508</v>
      </c>
      <c r="VYD1" t="s">
        <v>16509</v>
      </c>
      <c r="VYE1" t="s">
        <v>16510</v>
      </c>
      <c r="VYF1" t="s">
        <v>16511</v>
      </c>
      <c r="VYG1" t="s">
        <v>16512</v>
      </c>
      <c r="VYH1" t="s">
        <v>16513</v>
      </c>
      <c r="VYI1" t="s">
        <v>16514</v>
      </c>
      <c r="VYJ1" t="s">
        <v>16515</v>
      </c>
      <c r="VYK1" t="s">
        <v>16516</v>
      </c>
      <c r="VYL1" t="s">
        <v>16517</v>
      </c>
      <c r="VYM1" t="s">
        <v>16518</v>
      </c>
      <c r="VYN1" t="s">
        <v>16519</v>
      </c>
      <c r="VYO1" t="s">
        <v>16520</v>
      </c>
      <c r="VYP1" t="s">
        <v>16521</v>
      </c>
      <c r="VYQ1" t="s">
        <v>16522</v>
      </c>
      <c r="VYR1" t="s">
        <v>16523</v>
      </c>
      <c r="VYS1" t="s">
        <v>16524</v>
      </c>
      <c r="VYT1" t="s">
        <v>16525</v>
      </c>
      <c r="VYU1" t="s">
        <v>16526</v>
      </c>
      <c r="VYV1" t="s">
        <v>16527</v>
      </c>
      <c r="VYW1" t="s">
        <v>16528</v>
      </c>
      <c r="VYX1" t="s">
        <v>16529</v>
      </c>
      <c r="VYY1" t="s">
        <v>16530</v>
      </c>
      <c r="VYZ1" t="s">
        <v>16531</v>
      </c>
      <c r="VZA1" t="s">
        <v>16532</v>
      </c>
      <c r="VZB1" t="s">
        <v>16533</v>
      </c>
      <c r="VZC1" t="s">
        <v>16534</v>
      </c>
      <c r="VZD1" t="s">
        <v>16535</v>
      </c>
      <c r="VZE1" t="s">
        <v>16536</v>
      </c>
      <c r="VZF1" t="s">
        <v>16537</v>
      </c>
      <c r="VZG1" t="s">
        <v>16538</v>
      </c>
      <c r="VZH1" t="s">
        <v>16539</v>
      </c>
      <c r="VZI1" t="s">
        <v>16540</v>
      </c>
      <c r="VZJ1" t="s">
        <v>16541</v>
      </c>
      <c r="VZK1" t="s">
        <v>16542</v>
      </c>
      <c r="VZL1" t="s">
        <v>16543</v>
      </c>
      <c r="VZM1" t="s">
        <v>16544</v>
      </c>
      <c r="VZN1" t="s">
        <v>16545</v>
      </c>
      <c r="VZO1" t="s">
        <v>16546</v>
      </c>
      <c r="VZP1" t="s">
        <v>16547</v>
      </c>
      <c r="VZQ1" t="s">
        <v>16548</v>
      </c>
      <c r="VZR1" t="s">
        <v>16549</v>
      </c>
      <c r="VZS1" t="s">
        <v>16550</v>
      </c>
      <c r="VZT1" t="s">
        <v>16551</v>
      </c>
      <c r="VZU1" t="s">
        <v>16552</v>
      </c>
      <c r="VZV1" t="s">
        <v>16553</v>
      </c>
      <c r="VZW1" t="s">
        <v>16554</v>
      </c>
      <c r="VZX1" t="s">
        <v>16555</v>
      </c>
      <c r="VZY1" t="s">
        <v>16556</v>
      </c>
      <c r="VZZ1" t="s">
        <v>16557</v>
      </c>
      <c r="WAA1" t="s">
        <v>16558</v>
      </c>
      <c r="WAB1" t="s">
        <v>16559</v>
      </c>
      <c r="WAC1" t="s">
        <v>16560</v>
      </c>
      <c r="WAD1" t="s">
        <v>16561</v>
      </c>
      <c r="WAE1" t="s">
        <v>16562</v>
      </c>
      <c r="WAF1" t="s">
        <v>16563</v>
      </c>
      <c r="WAG1" t="s">
        <v>16564</v>
      </c>
      <c r="WAH1" t="s">
        <v>16565</v>
      </c>
      <c r="WAI1" t="s">
        <v>16566</v>
      </c>
      <c r="WAJ1" t="s">
        <v>16567</v>
      </c>
      <c r="WAK1" t="s">
        <v>16568</v>
      </c>
      <c r="WAL1" t="s">
        <v>16569</v>
      </c>
      <c r="WAM1" t="s">
        <v>16570</v>
      </c>
      <c r="WAN1" t="s">
        <v>16571</v>
      </c>
      <c r="WAO1" t="s">
        <v>16572</v>
      </c>
      <c r="WAP1" t="s">
        <v>16573</v>
      </c>
      <c r="WAQ1" t="s">
        <v>16574</v>
      </c>
      <c r="WAR1" t="s">
        <v>16575</v>
      </c>
      <c r="WAS1" t="s">
        <v>16576</v>
      </c>
      <c r="WAT1" t="s">
        <v>16577</v>
      </c>
      <c r="WAU1" t="s">
        <v>16578</v>
      </c>
      <c r="WAV1" t="s">
        <v>16579</v>
      </c>
      <c r="WAW1" t="s">
        <v>16580</v>
      </c>
      <c r="WAX1" t="s">
        <v>16581</v>
      </c>
      <c r="WAY1" t="s">
        <v>16582</v>
      </c>
      <c r="WAZ1" t="s">
        <v>16583</v>
      </c>
      <c r="WBA1" t="s">
        <v>16584</v>
      </c>
      <c r="WBB1" t="s">
        <v>16585</v>
      </c>
      <c r="WBC1" t="s">
        <v>16586</v>
      </c>
      <c r="WBD1" t="s">
        <v>16587</v>
      </c>
      <c r="WBE1" t="s">
        <v>16588</v>
      </c>
      <c r="WBF1" t="s">
        <v>16589</v>
      </c>
      <c r="WBG1" t="s">
        <v>16590</v>
      </c>
      <c r="WBH1" t="s">
        <v>16591</v>
      </c>
      <c r="WBI1" t="s">
        <v>16592</v>
      </c>
      <c r="WBJ1" t="s">
        <v>16593</v>
      </c>
      <c r="WBK1" t="s">
        <v>16594</v>
      </c>
      <c r="WBL1" t="s">
        <v>16595</v>
      </c>
      <c r="WBM1" t="s">
        <v>16596</v>
      </c>
      <c r="WBN1" t="s">
        <v>16597</v>
      </c>
      <c r="WBO1" t="s">
        <v>16598</v>
      </c>
      <c r="WBP1" t="s">
        <v>16599</v>
      </c>
      <c r="WBQ1" t="s">
        <v>16600</v>
      </c>
      <c r="WBR1" t="s">
        <v>16601</v>
      </c>
      <c r="WBS1" t="s">
        <v>16602</v>
      </c>
      <c r="WBT1" t="s">
        <v>16603</v>
      </c>
      <c r="WBU1" t="s">
        <v>16604</v>
      </c>
      <c r="WBV1" t="s">
        <v>16605</v>
      </c>
      <c r="WBW1" t="s">
        <v>16606</v>
      </c>
      <c r="WBX1" t="s">
        <v>16607</v>
      </c>
      <c r="WBY1" t="s">
        <v>16608</v>
      </c>
      <c r="WBZ1" t="s">
        <v>16609</v>
      </c>
      <c r="WCA1" t="s">
        <v>16610</v>
      </c>
      <c r="WCB1" t="s">
        <v>16611</v>
      </c>
      <c r="WCC1" t="s">
        <v>16612</v>
      </c>
      <c r="WCD1" t="s">
        <v>16613</v>
      </c>
      <c r="WCE1" t="s">
        <v>16614</v>
      </c>
      <c r="WCF1" t="s">
        <v>16615</v>
      </c>
      <c r="WCG1" t="s">
        <v>16616</v>
      </c>
      <c r="WCH1" t="s">
        <v>16617</v>
      </c>
      <c r="WCI1" t="s">
        <v>16618</v>
      </c>
      <c r="WCJ1" t="s">
        <v>16619</v>
      </c>
      <c r="WCK1" t="s">
        <v>16620</v>
      </c>
      <c r="WCL1" t="s">
        <v>16621</v>
      </c>
      <c r="WCM1" t="s">
        <v>16622</v>
      </c>
      <c r="WCN1" t="s">
        <v>16623</v>
      </c>
      <c r="WCO1" t="s">
        <v>16624</v>
      </c>
      <c r="WCP1" t="s">
        <v>16625</v>
      </c>
      <c r="WCQ1" t="s">
        <v>16626</v>
      </c>
      <c r="WCR1" t="s">
        <v>16627</v>
      </c>
      <c r="WCS1" t="s">
        <v>16628</v>
      </c>
      <c r="WCT1" t="s">
        <v>16629</v>
      </c>
      <c r="WCU1" t="s">
        <v>16630</v>
      </c>
      <c r="WCV1" t="s">
        <v>16631</v>
      </c>
      <c r="WCW1" t="s">
        <v>16632</v>
      </c>
      <c r="WCX1" t="s">
        <v>16633</v>
      </c>
      <c r="WCY1" t="s">
        <v>16634</v>
      </c>
      <c r="WCZ1" t="s">
        <v>16635</v>
      </c>
      <c r="WDA1" t="s">
        <v>16636</v>
      </c>
      <c r="WDB1" t="s">
        <v>16637</v>
      </c>
      <c r="WDC1" t="s">
        <v>16638</v>
      </c>
      <c r="WDD1" t="s">
        <v>16639</v>
      </c>
      <c r="WDE1" t="s">
        <v>16640</v>
      </c>
      <c r="WDF1" t="s">
        <v>16641</v>
      </c>
      <c r="WDG1" t="s">
        <v>16642</v>
      </c>
      <c r="WDH1" t="s">
        <v>16643</v>
      </c>
      <c r="WDI1" t="s">
        <v>16644</v>
      </c>
      <c r="WDJ1" t="s">
        <v>16645</v>
      </c>
      <c r="WDK1" t="s">
        <v>16646</v>
      </c>
      <c r="WDL1" t="s">
        <v>16647</v>
      </c>
      <c r="WDM1" t="s">
        <v>16648</v>
      </c>
      <c r="WDN1" t="s">
        <v>16649</v>
      </c>
      <c r="WDO1" t="s">
        <v>16650</v>
      </c>
      <c r="WDP1" t="s">
        <v>16651</v>
      </c>
      <c r="WDQ1" t="s">
        <v>16652</v>
      </c>
      <c r="WDR1" t="s">
        <v>16653</v>
      </c>
      <c r="WDS1" t="s">
        <v>16654</v>
      </c>
      <c r="WDT1" t="s">
        <v>16655</v>
      </c>
      <c r="WDU1" t="s">
        <v>16656</v>
      </c>
      <c r="WDV1" t="s">
        <v>16657</v>
      </c>
      <c r="WDW1" t="s">
        <v>16658</v>
      </c>
      <c r="WDX1" t="s">
        <v>16659</v>
      </c>
      <c r="WDY1" t="s">
        <v>16660</v>
      </c>
      <c r="WDZ1" t="s">
        <v>16661</v>
      </c>
      <c r="WEA1" t="s">
        <v>16662</v>
      </c>
      <c r="WEB1" t="s">
        <v>16663</v>
      </c>
      <c r="WEC1" t="s">
        <v>16664</v>
      </c>
      <c r="WED1" t="s">
        <v>16665</v>
      </c>
      <c r="WEE1" t="s">
        <v>16666</v>
      </c>
      <c r="WEF1" t="s">
        <v>16667</v>
      </c>
      <c r="WEG1" t="s">
        <v>16668</v>
      </c>
      <c r="WEH1" t="s">
        <v>16669</v>
      </c>
      <c r="WEI1" t="s">
        <v>16670</v>
      </c>
      <c r="WEJ1" t="s">
        <v>16671</v>
      </c>
      <c r="WEK1" t="s">
        <v>16672</v>
      </c>
      <c r="WEL1" t="s">
        <v>16673</v>
      </c>
      <c r="WEM1" t="s">
        <v>16674</v>
      </c>
      <c r="WEN1" t="s">
        <v>16675</v>
      </c>
      <c r="WEO1" t="s">
        <v>16676</v>
      </c>
      <c r="WEP1" t="s">
        <v>16677</v>
      </c>
      <c r="WEQ1" t="s">
        <v>16678</v>
      </c>
      <c r="WER1" t="s">
        <v>16679</v>
      </c>
      <c r="WES1" t="s">
        <v>16680</v>
      </c>
      <c r="WET1" t="s">
        <v>16681</v>
      </c>
      <c r="WEU1" t="s">
        <v>16682</v>
      </c>
      <c r="WEV1" t="s">
        <v>16683</v>
      </c>
      <c r="WEW1" t="s">
        <v>16684</v>
      </c>
      <c r="WEX1" t="s">
        <v>16685</v>
      </c>
      <c r="WEY1" t="s">
        <v>16686</v>
      </c>
      <c r="WEZ1" t="s">
        <v>16687</v>
      </c>
      <c r="WFA1" t="s">
        <v>16688</v>
      </c>
      <c r="WFB1" t="s">
        <v>16689</v>
      </c>
      <c r="WFC1" t="s">
        <v>16690</v>
      </c>
      <c r="WFD1" t="s">
        <v>16691</v>
      </c>
      <c r="WFE1" t="s">
        <v>16692</v>
      </c>
      <c r="WFF1" t="s">
        <v>16693</v>
      </c>
      <c r="WFG1" t="s">
        <v>16694</v>
      </c>
      <c r="WFH1" t="s">
        <v>16695</v>
      </c>
      <c r="WFI1" t="s">
        <v>16696</v>
      </c>
      <c r="WFJ1" t="s">
        <v>16697</v>
      </c>
      <c r="WFK1" t="s">
        <v>16698</v>
      </c>
      <c r="WFL1" t="s">
        <v>16699</v>
      </c>
      <c r="WFM1" t="s">
        <v>16700</v>
      </c>
      <c r="WFN1" t="s">
        <v>16701</v>
      </c>
      <c r="WFO1" t="s">
        <v>16702</v>
      </c>
      <c r="WFP1" t="s">
        <v>16703</v>
      </c>
      <c r="WFQ1" t="s">
        <v>16704</v>
      </c>
      <c r="WFR1" t="s">
        <v>16705</v>
      </c>
      <c r="WFS1" t="s">
        <v>16706</v>
      </c>
      <c r="WFT1" t="s">
        <v>16707</v>
      </c>
      <c r="WFU1" t="s">
        <v>16708</v>
      </c>
      <c r="WFV1" t="s">
        <v>16709</v>
      </c>
      <c r="WFW1" t="s">
        <v>16710</v>
      </c>
      <c r="WFX1" t="s">
        <v>16711</v>
      </c>
      <c r="WFY1" t="s">
        <v>16712</v>
      </c>
      <c r="WFZ1" t="s">
        <v>16713</v>
      </c>
      <c r="WGA1" t="s">
        <v>16714</v>
      </c>
      <c r="WGB1" t="s">
        <v>16715</v>
      </c>
      <c r="WGC1" t="s">
        <v>16716</v>
      </c>
      <c r="WGD1" t="s">
        <v>16717</v>
      </c>
      <c r="WGE1" t="s">
        <v>16718</v>
      </c>
      <c r="WGF1" t="s">
        <v>16719</v>
      </c>
      <c r="WGG1" t="s">
        <v>16720</v>
      </c>
      <c r="WGH1" t="s">
        <v>16721</v>
      </c>
      <c r="WGI1" t="s">
        <v>16722</v>
      </c>
      <c r="WGJ1" t="s">
        <v>16723</v>
      </c>
      <c r="WGK1" t="s">
        <v>16724</v>
      </c>
      <c r="WGL1" t="s">
        <v>16725</v>
      </c>
      <c r="WGM1" t="s">
        <v>16726</v>
      </c>
      <c r="WGN1" t="s">
        <v>16727</v>
      </c>
      <c r="WGO1" t="s">
        <v>16728</v>
      </c>
      <c r="WGP1" t="s">
        <v>16729</v>
      </c>
      <c r="WGQ1" t="s">
        <v>16730</v>
      </c>
      <c r="WGR1" t="s">
        <v>16731</v>
      </c>
      <c r="WGS1" t="s">
        <v>16732</v>
      </c>
      <c r="WGT1" t="s">
        <v>16733</v>
      </c>
      <c r="WGU1" t="s">
        <v>16734</v>
      </c>
      <c r="WGV1" t="s">
        <v>16735</v>
      </c>
      <c r="WGW1" t="s">
        <v>16736</v>
      </c>
      <c r="WGX1" t="s">
        <v>16737</v>
      </c>
      <c r="WGY1" t="s">
        <v>16738</v>
      </c>
      <c r="WGZ1" t="s">
        <v>16739</v>
      </c>
      <c r="WHA1" t="s">
        <v>16740</v>
      </c>
      <c r="WHB1" t="s">
        <v>16741</v>
      </c>
      <c r="WHC1" t="s">
        <v>16742</v>
      </c>
      <c r="WHD1" t="s">
        <v>16743</v>
      </c>
      <c r="WHE1" t="s">
        <v>16744</v>
      </c>
      <c r="WHF1" t="s">
        <v>16745</v>
      </c>
      <c r="WHG1" t="s">
        <v>16746</v>
      </c>
      <c r="WHH1" t="s">
        <v>16747</v>
      </c>
      <c r="WHI1" t="s">
        <v>16748</v>
      </c>
      <c r="WHJ1" t="s">
        <v>16749</v>
      </c>
      <c r="WHK1" t="s">
        <v>16750</v>
      </c>
      <c r="WHL1" t="s">
        <v>16751</v>
      </c>
      <c r="WHM1" t="s">
        <v>16752</v>
      </c>
      <c r="WHN1" t="s">
        <v>16753</v>
      </c>
      <c r="WHO1" t="s">
        <v>16754</v>
      </c>
      <c r="WHP1" t="s">
        <v>16755</v>
      </c>
      <c r="WHQ1" t="s">
        <v>16756</v>
      </c>
      <c r="WHR1" t="s">
        <v>16757</v>
      </c>
      <c r="WHS1" t="s">
        <v>16758</v>
      </c>
      <c r="WHT1" t="s">
        <v>16759</v>
      </c>
      <c r="WHU1" t="s">
        <v>16760</v>
      </c>
      <c r="WHV1" t="s">
        <v>16761</v>
      </c>
      <c r="WHW1" t="s">
        <v>16762</v>
      </c>
      <c r="WHX1" t="s">
        <v>16763</v>
      </c>
      <c r="WHY1" t="s">
        <v>16764</v>
      </c>
      <c r="WHZ1" t="s">
        <v>16765</v>
      </c>
      <c r="WIA1" t="s">
        <v>16766</v>
      </c>
      <c r="WIB1" t="s">
        <v>16767</v>
      </c>
      <c r="WIC1" t="s">
        <v>16768</v>
      </c>
      <c r="WID1" t="s">
        <v>16769</v>
      </c>
      <c r="WIE1" t="s">
        <v>16770</v>
      </c>
      <c r="WIF1" t="s">
        <v>16771</v>
      </c>
      <c r="WIG1" t="s">
        <v>16772</v>
      </c>
      <c r="WIH1" t="s">
        <v>16773</v>
      </c>
      <c r="WII1" t="s">
        <v>16774</v>
      </c>
      <c r="WIJ1" t="s">
        <v>16775</v>
      </c>
      <c r="WIK1" t="s">
        <v>16776</v>
      </c>
      <c r="WIL1" t="s">
        <v>16777</v>
      </c>
      <c r="WIM1" t="s">
        <v>16778</v>
      </c>
      <c r="WIN1" t="s">
        <v>16779</v>
      </c>
      <c r="WIO1" t="s">
        <v>16780</v>
      </c>
      <c r="WIP1" t="s">
        <v>16781</v>
      </c>
      <c r="WIQ1" t="s">
        <v>16782</v>
      </c>
      <c r="WIR1" t="s">
        <v>16783</v>
      </c>
      <c r="WIS1" t="s">
        <v>16784</v>
      </c>
      <c r="WIT1" t="s">
        <v>16785</v>
      </c>
      <c r="WIU1" t="s">
        <v>16786</v>
      </c>
      <c r="WIV1" t="s">
        <v>16787</v>
      </c>
      <c r="WIW1" t="s">
        <v>16788</v>
      </c>
      <c r="WIX1" t="s">
        <v>16789</v>
      </c>
      <c r="WIY1" t="s">
        <v>16790</v>
      </c>
      <c r="WIZ1" t="s">
        <v>16791</v>
      </c>
      <c r="WJA1" t="s">
        <v>16792</v>
      </c>
      <c r="WJB1" t="s">
        <v>16793</v>
      </c>
      <c r="WJC1" t="s">
        <v>16794</v>
      </c>
      <c r="WJD1" t="s">
        <v>16795</v>
      </c>
      <c r="WJE1" t="s">
        <v>16796</v>
      </c>
      <c r="WJF1" t="s">
        <v>16797</v>
      </c>
      <c r="WJG1" t="s">
        <v>16798</v>
      </c>
      <c r="WJH1" t="s">
        <v>16799</v>
      </c>
      <c r="WJI1" t="s">
        <v>16800</v>
      </c>
      <c r="WJJ1" t="s">
        <v>16801</v>
      </c>
      <c r="WJK1" t="s">
        <v>16802</v>
      </c>
      <c r="WJL1" t="s">
        <v>16803</v>
      </c>
      <c r="WJM1" t="s">
        <v>16804</v>
      </c>
      <c r="WJN1" t="s">
        <v>16805</v>
      </c>
      <c r="WJO1" t="s">
        <v>16806</v>
      </c>
      <c r="WJP1" t="s">
        <v>16807</v>
      </c>
      <c r="WJQ1" t="s">
        <v>16808</v>
      </c>
      <c r="WJR1" t="s">
        <v>16809</v>
      </c>
      <c r="WJS1" t="s">
        <v>16810</v>
      </c>
      <c r="WJT1" t="s">
        <v>16811</v>
      </c>
      <c r="WJU1" t="s">
        <v>16812</v>
      </c>
      <c r="WJV1" t="s">
        <v>16813</v>
      </c>
      <c r="WJW1" t="s">
        <v>16814</v>
      </c>
      <c r="WJX1" t="s">
        <v>16815</v>
      </c>
      <c r="WJY1" t="s">
        <v>16816</v>
      </c>
      <c r="WJZ1" t="s">
        <v>16817</v>
      </c>
      <c r="WKA1" t="s">
        <v>16818</v>
      </c>
      <c r="WKB1" t="s">
        <v>16819</v>
      </c>
      <c r="WKC1" t="s">
        <v>16820</v>
      </c>
      <c r="WKD1" t="s">
        <v>16821</v>
      </c>
      <c r="WKE1" t="s">
        <v>16822</v>
      </c>
      <c r="WKF1" t="s">
        <v>16823</v>
      </c>
      <c r="WKG1" t="s">
        <v>16824</v>
      </c>
      <c r="WKH1" t="s">
        <v>16825</v>
      </c>
      <c r="WKI1" t="s">
        <v>16826</v>
      </c>
      <c r="WKJ1" t="s">
        <v>16827</v>
      </c>
      <c r="WKK1" t="s">
        <v>16828</v>
      </c>
      <c r="WKL1" t="s">
        <v>16829</v>
      </c>
      <c r="WKM1" t="s">
        <v>16830</v>
      </c>
      <c r="WKN1" t="s">
        <v>16831</v>
      </c>
      <c r="WKO1" t="s">
        <v>16832</v>
      </c>
      <c r="WKP1" t="s">
        <v>16833</v>
      </c>
      <c r="WKQ1" t="s">
        <v>16834</v>
      </c>
      <c r="WKR1" t="s">
        <v>16835</v>
      </c>
      <c r="WKS1" t="s">
        <v>16836</v>
      </c>
      <c r="WKT1" t="s">
        <v>16837</v>
      </c>
      <c r="WKU1" t="s">
        <v>16838</v>
      </c>
      <c r="WKV1" t="s">
        <v>16839</v>
      </c>
      <c r="WKW1" t="s">
        <v>16840</v>
      </c>
      <c r="WKX1" t="s">
        <v>16841</v>
      </c>
      <c r="WKY1" t="s">
        <v>16842</v>
      </c>
      <c r="WKZ1" t="s">
        <v>16843</v>
      </c>
      <c r="WLA1" t="s">
        <v>16844</v>
      </c>
      <c r="WLB1" t="s">
        <v>16845</v>
      </c>
      <c r="WLC1" t="s">
        <v>16846</v>
      </c>
      <c r="WLD1" t="s">
        <v>16847</v>
      </c>
      <c r="WLE1" t="s">
        <v>16848</v>
      </c>
      <c r="WLF1" t="s">
        <v>16849</v>
      </c>
      <c r="WLG1" t="s">
        <v>16850</v>
      </c>
      <c r="WLH1" t="s">
        <v>16851</v>
      </c>
      <c r="WLI1" t="s">
        <v>16852</v>
      </c>
      <c r="WLJ1" t="s">
        <v>16853</v>
      </c>
      <c r="WLK1" t="s">
        <v>16854</v>
      </c>
      <c r="WLL1" t="s">
        <v>16855</v>
      </c>
      <c r="WLM1" t="s">
        <v>16856</v>
      </c>
      <c r="WLN1" t="s">
        <v>16857</v>
      </c>
      <c r="WLO1" t="s">
        <v>16858</v>
      </c>
      <c r="WLP1" t="s">
        <v>16859</v>
      </c>
      <c r="WLQ1" t="s">
        <v>16860</v>
      </c>
      <c r="WLR1" t="s">
        <v>16861</v>
      </c>
      <c r="WLS1" t="s">
        <v>16862</v>
      </c>
      <c r="WLT1" t="s">
        <v>16863</v>
      </c>
      <c r="WLU1" t="s">
        <v>16864</v>
      </c>
      <c r="WLV1" t="s">
        <v>16865</v>
      </c>
      <c r="WLW1" t="s">
        <v>16866</v>
      </c>
      <c r="WLX1" t="s">
        <v>16867</v>
      </c>
      <c r="WLY1" t="s">
        <v>16868</v>
      </c>
      <c r="WLZ1" t="s">
        <v>16869</v>
      </c>
      <c r="WMA1" t="s">
        <v>16870</v>
      </c>
      <c r="WMB1" t="s">
        <v>16871</v>
      </c>
      <c r="WMC1" t="s">
        <v>16872</v>
      </c>
      <c r="WMD1" t="s">
        <v>16873</v>
      </c>
      <c r="WME1" t="s">
        <v>16874</v>
      </c>
      <c r="WMF1" t="s">
        <v>16875</v>
      </c>
      <c r="WMG1" t="s">
        <v>16876</v>
      </c>
      <c r="WMH1" t="s">
        <v>16877</v>
      </c>
      <c r="WMI1" t="s">
        <v>16878</v>
      </c>
      <c r="WMJ1" t="s">
        <v>16879</v>
      </c>
      <c r="WMK1" t="s">
        <v>16880</v>
      </c>
      <c r="WML1" t="s">
        <v>16881</v>
      </c>
      <c r="WMM1" t="s">
        <v>16882</v>
      </c>
      <c r="WMN1" t="s">
        <v>16883</v>
      </c>
      <c r="WMO1" t="s">
        <v>16884</v>
      </c>
      <c r="WMP1" t="s">
        <v>16885</v>
      </c>
      <c r="WMQ1" t="s">
        <v>16886</v>
      </c>
      <c r="WMR1" t="s">
        <v>16887</v>
      </c>
      <c r="WMS1" t="s">
        <v>16888</v>
      </c>
      <c r="WMT1" t="s">
        <v>16889</v>
      </c>
      <c r="WMU1" t="s">
        <v>16890</v>
      </c>
      <c r="WMV1" t="s">
        <v>16891</v>
      </c>
      <c r="WMW1" t="s">
        <v>16892</v>
      </c>
      <c r="WMX1" t="s">
        <v>16893</v>
      </c>
      <c r="WMY1" t="s">
        <v>16894</v>
      </c>
      <c r="WMZ1" t="s">
        <v>16895</v>
      </c>
      <c r="WNA1" t="s">
        <v>16896</v>
      </c>
      <c r="WNB1" t="s">
        <v>16897</v>
      </c>
      <c r="WNC1" t="s">
        <v>16898</v>
      </c>
      <c r="WND1" t="s">
        <v>16899</v>
      </c>
      <c r="WNE1" t="s">
        <v>16900</v>
      </c>
      <c r="WNF1" t="s">
        <v>16901</v>
      </c>
      <c r="WNG1" t="s">
        <v>16902</v>
      </c>
      <c r="WNH1" t="s">
        <v>16903</v>
      </c>
      <c r="WNI1" t="s">
        <v>16904</v>
      </c>
      <c r="WNJ1" t="s">
        <v>16905</v>
      </c>
      <c r="WNK1" t="s">
        <v>16906</v>
      </c>
      <c r="WNL1" t="s">
        <v>16907</v>
      </c>
      <c r="WNM1" t="s">
        <v>16908</v>
      </c>
      <c r="WNN1" t="s">
        <v>16909</v>
      </c>
      <c r="WNO1" t="s">
        <v>16910</v>
      </c>
      <c r="WNP1" t="s">
        <v>16911</v>
      </c>
      <c r="WNQ1" t="s">
        <v>16912</v>
      </c>
      <c r="WNR1" t="s">
        <v>16913</v>
      </c>
      <c r="WNS1" t="s">
        <v>16914</v>
      </c>
      <c r="WNT1" t="s">
        <v>16915</v>
      </c>
      <c r="WNU1" t="s">
        <v>16916</v>
      </c>
      <c r="WNV1" t="s">
        <v>16917</v>
      </c>
      <c r="WNW1" t="s">
        <v>16918</v>
      </c>
      <c r="WNX1" t="s">
        <v>16919</v>
      </c>
      <c r="WNY1" t="s">
        <v>16920</v>
      </c>
      <c r="WNZ1" t="s">
        <v>16921</v>
      </c>
      <c r="WOA1" t="s">
        <v>16922</v>
      </c>
      <c r="WOB1" t="s">
        <v>16923</v>
      </c>
      <c r="WOC1" t="s">
        <v>16924</v>
      </c>
      <c r="WOD1" t="s">
        <v>16925</v>
      </c>
      <c r="WOE1" t="s">
        <v>16926</v>
      </c>
      <c r="WOF1" t="s">
        <v>16927</v>
      </c>
      <c r="WOG1" t="s">
        <v>16928</v>
      </c>
      <c r="WOH1" t="s">
        <v>16929</v>
      </c>
      <c r="WOI1" t="s">
        <v>16930</v>
      </c>
      <c r="WOJ1" t="s">
        <v>16931</v>
      </c>
      <c r="WOK1" t="s">
        <v>16932</v>
      </c>
      <c r="WOL1" t="s">
        <v>16933</v>
      </c>
      <c r="WOM1" t="s">
        <v>16934</v>
      </c>
      <c r="WON1" t="s">
        <v>16935</v>
      </c>
      <c r="WOO1" t="s">
        <v>16936</v>
      </c>
      <c r="WOP1" t="s">
        <v>16937</v>
      </c>
      <c r="WOQ1" t="s">
        <v>16938</v>
      </c>
      <c r="WOR1" t="s">
        <v>16939</v>
      </c>
      <c r="WOS1" t="s">
        <v>16940</v>
      </c>
      <c r="WOT1" t="s">
        <v>16941</v>
      </c>
      <c r="WOU1" t="s">
        <v>16942</v>
      </c>
      <c r="WOV1" t="s">
        <v>16943</v>
      </c>
      <c r="WOW1" t="s">
        <v>16944</v>
      </c>
      <c r="WOX1" t="s">
        <v>16945</v>
      </c>
      <c r="WOY1" t="s">
        <v>16946</v>
      </c>
      <c r="WOZ1" t="s">
        <v>16947</v>
      </c>
      <c r="WPA1" t="s">
        <v>16948</v>
      </c>
      <c r="WPB1" t="s">
        <v>16949</v>
      </c>
      <c r="WPC1" t="s">
        <v>16950</v>
      </c>
      <c r="WPD1" t="s">
        <v>16951</v>
      </c>
      <c r="WPE1" t="s">
        <v>16952</v>
      </c>
      <c r="WPF1" t="s">
        <v>16953</v>
      </c>
      <c r="WPG1" t="s">
        <v>16954</v>
      </c>
      <c r="WPH1" t="s">
        <v>16955</v>
      </c>
      <c r="WPI1" t="s">
        <v>16956</v>
      </c>
      <c r="WPJ1" t="s">
        <v>16957</v>
      </c>
      <c r="WPK1" t="s">
        <v>16958</v>
      </c>
      <c r="WPL1" t="s">
        <v>16959</v>
      </c>
      <c r="WPM1" t="s">
        <v>16960</v>
      </c>
      <c r="WPN1" t="s">
        <v>16961</v>
      </c>
      <c r="WPO1" t="s">
        <v>16962</v>
      </c>
      <c r="WPP1" t="s">
        <v>16963</v>
      </c>
      <c r="WPQ1" t="s">
        <v>16964</v>
      </c>
      <c r="WPR1" t="s">
        <v>16965</v>
      </c>
      <c r="WPS1" t="s">
        <v>16966</v>
      </c>
      <c r="WPT1" t="s">
        <v>16967</v>
      </c>
      <c r="WPU1" t="s">
        <v>16968</v>
      </c>
      <c r="WPV1" t="s">
        <v>16969</v>
      </c>
      <c r="WPW1" t="s">
        <v>16970</v>
      </c>
      <c r="WPX1" t="s">
        <v>16971</v>
      </c>
      <c r="WPY1" t="s">
        <v>16972</v>
      </c>
      <c r="WPZ1" t="s">
        <v>16973</v>
      </c>
      <c r="WQA1" t="s">
        <v>16974</v>
      </c>
      <c r="WQB1" t="s">
        <v>16975</v>
      </c>
      <c r="WQC1" t="s">
        <v>16976</v>
      </c>
      <c r="WQD1" t="s">
        <v>16977</v>
      </c>
      <c r="WQE1" t="s">
        <v>16978</v>
      </c>
      <c r="WQF1" t="s">
        <v>16979</v>
      </c>
      <c r="WQG1" t="s">
        <v>16980</v>
      </c>
      <c r="WQH1" t="s">
        <v>16981</v>
      </c>
      <c r="WQI1" t="s">
        <v>16982</v>
      </c>
      <c r="WQJ1" t="s">
        <v>16983</v>
      </c>
      <c r="WQK1" t="s">
        <v>16984</v>
      </c>
      <c r="WQL1" t="s">
        <v>16985</v>
      </c>
      <c r="WQM1" t="s">
        <v>16986</v>
      </c>
      <c r="WQN1" t="s">
        <v>16987</v>
      </c>
      <c r="WQO1" t="s">
        <v>16988</v>
      </c>
      <c r="WQP1" t="s">
        <v>16989</v>
      </c>
      <c r="WQQ1" t="s">
        <v>16990</v>
      </c>
      <c r="WQR1" t="s">
        <v>16991</v>
      </c>
      <c r="WQS1" t="s">
        <v>16992</v>
      </c>
      <c r="WQT1" t="s">
        <v>16993</v>
      </c>
      <c r="WQU1" t="s">
        <v>16994</v>
      </c>
      <c r="WQV1" t="s">
        <v>16995</v>
      </c>
      <c r="WQW1" t="s">
        <v>16996</v>
      </c>
      <c r="WQX1" t="s">
        <v>16997</v>
      </c>
      <c r="WQY1" t="s">
        <v>16998</v>
      </c>
      <c r="WQZ1" t="s">
        <v>16999</v>
      </c>
      <c r="WRA1" t="s">
        <v>17000</v>
      </c>
      <c r="WRB1" t="s">
        <v>17001</v>
      </c>
      <c r="WRC1" t="s">
        <v>17002</v>
      </c>
      <c r="WRD1" t="s">
        <v>17003</v>
      </c>
      <c r="WRE1" t="s">
        <v>17004</v>
      </c>
      <c r="WRF1" t="s">
        <v>17005</v>
      </c>
      <c r="WRG1" t="s">
        <v>17006</v>
      </c>
      <c r="WRH1" t="s">
        <v>17007</v>
      </c>
      <c r="WRI1" t="s">
        <v>17008</v>
      </c>
      <c r="WRJ1" t="s">
        <v>17009</v>
      </c>
      <c r="WRK1" t="s">
        <v>17010</v>
      </c>
      <c r="WRL1" t="s">
        <v>17011</v>
      </c>
      <c r="WRM1" t="s">
        <v>17012</v>
      </c>
      <c r="WRN1" t="s">
        <v>17013</v>
      </c>
      <c r="WRO1" t="s">
        <v>17014</v>
      </c>
      <c r="WRP1" t="s">
        <v>17015</v>
      </c>
      <c r="WRQ1" t="s">
        <v>17016</v>
      </c>
      <c r="WRR1" t="s">
        <v>17017</v>
      </c>
      <c r="WRS1" t="s">
        <v>17018</v>
      </c>
      <c r="WRT1" t="s">
        <v>17019</v>
      </c>
      <c r="WRU1" t="s">
        <v>17020</v>
      </c>
      <c r="WRV1" t="s">
        <v>17021</v>
      </c>
      <c r="WRW1" t="s">
        <v>17022</v>
      </c>
      <c r="WRX1" t="s">
        <v>17023</v>
      </c>
      <c r="WRY1" t="s">
        <v>17024</v>
      </c>
      <c r="WRZ1" t="s">
        <v>17025</v>
      </c>
      <c r="WSA1" t="s">
        <v>17026</v>
      </c>
      <c r="WSB1" t="s">
        <v>17027</v>
      </c>
      <c r="WSC1" t="s">
        <v>17028</v>
      </c>
      <c r="WSD1" t="s">
        <v>17029</v>
      </c>
      <c r="WSE1" t="s">
        <v>17030</v>
      </c>
      <c r="WSF1" t="s">
        <v>17031</v>
      </c>
      <c r="WSG1" t="s">
        <v>17032</v>
      </c>
      <c r="WSH1" t="s">
        <v>17033</v>
      </c>
      <c r="WSI1" t="s">
        <v>17034</v>
      </c>
      <c r="WSJ1" t="s">
        <v>17035</v>
      </c>
      <c r="WSK1" t="s">
        <v>17036</v>
      </c>
      <c r="WSL1" t="s">
        <v>17037</v>
      </c>
      <c r="WSM1" t="s">
        <v>17038</v>
      </c>
      <c r="WSN1" t="s">
        <v>17039</v>
      </c>
      <c r="WSO1" t="s">
        <v>17040</v>
      </c>
      <c r="WSP1" t="s">
        <v>17041</v>
      </c>
      <c r="WSQ1" t="s">
        <v>17042</v>
      </c>
      <c r="WSR1" t="s">
        <v>17043</v>
      </c>
      <c r="WSS1" t="s">
        <v>17044</v>
      </c>
      <c r="WST1" t="s">
        <v>17045</v>
      </c>
      <c r="WSU1" t="s">
        <v>17046</v>
      </c>
      <c r="WSV1" t="s">
        <v>17047</v>
      </c>
      <c r="WSW1" t="s">
        <v>17048</v>
      </c>
      <c r="WSX1" t="s">
        <v>17049</v>
      </c>
      <c r="WSY1" t="s">
        <v>17050</v>
      </c>
      <c r="WSZ1" t="s">
        <v>17051</v>
      </c>
      <c r="WTA1" t="s">
        <v>17052</v>
      </c>
      <c r="WTB1" t="s">
        <v>17053</v>
      </c>
      <c r="WTC1" t="s">
        <v>17054</v>
      </c>
      <c r="WTD1" t="s">
        <v>17055</v>
      </c>
      <c r="WTE1" t="s">
        <v>17056</v>
      </c>
      <c r="WTF1" t="s">
        <v>17057</v>
      </c>
      <c r="WTG1" t="s">
        <v>17058</v>
      </c>
      <c r="WTH1" t="s">
        <v>17059</v>
      </c>
      <c r="WTI1" t="s">
        <v>17060</v>
      </c>
      <c r="WTJ1" t="s">
        <v>17061</v>
      </c>
      <c r="WTK1" t="s">
        <v>17062</v>
      </c>
      <c r="WTL1" t="s">
        <v>17063</v>
      </c>
      <c r="WTM1" t="s">
        <v>17064</v>
      </c>
      <c r="WTN1" t="s">
        <v>17065</v>
      </c>
      <c r="WTO1" t="s">
        <v>17066</v>
      </c>
      <c r="WTP1" t="s">
        <v>17067</v>
      </c>
      <c r="WTQ1" t="s">
        <v>17068</v>
      </c>
      <c r="WTR1" t="s">
        <v>17069</v>
      </c>
      <c r="WTS1" t="s">
        <v>17070</v>
      </c>
      <c r="WTT1" t="s">
        <v>17071</v>
      </c>
      <c r="WTU1" t="s">
        <v>17072</v>
      </c>
      <c r="WTV1" t="s">
        <v>17073</v>
      </c>
      <c r="WTW1" t="s">
        <v>17074</v>
      </c>
      <c r="WTX1" t="s">
        <v>17075</v>
      </c>
      <c r="WTY1" t="s">
        <v>17076</v>
      </c>
      <c r="WTZ1" t="s">
        <v>17077</v>
      </c>
      <c r="WUA1" t="s">
        <v>17078</v>
      </c>
      <c r="WUB1" t="s">
        <v>17079</v>
      </c>
      <c r="WUC1" t="s">
        <v>17080</v>
      </c>
      <c r="WUD1" t="s">
        <v>17081</v>
      </c>
      <c r="WUE1" t="s">
        <v>17082</v>
      </c>
      <c r="WUF1" t="s">
        <v>17083</v>
      </c>
      <c r="WUG1" t="s">
        <v>17084</v>
      </c>
      <c r="WUH1" t="s">
        <v>17085</v>
      </c>
      <c r="WUI1" t="s">
        <v>17086</v>
      </c>
      <c r="WUJ1" t="s">
        <v>17087</v>
      </c>
      <c r="WUK1" t="s">
        <v>17088</v>
      </c>
      <c r="WUL1" t="s">
        <v>17089</v>
      </c>
      <c r="WUM1" t="s">
        <v>17090</v>
      </c>
      <c r="WUN1" t="s">
        <v>17091</v>
      </c>
      <c r="WUO1" t="s">
        <v>17092</v>
      </c>
      <c r="WUP1" t="s">
        <v>17093</v>
      </c>
      <c r="WUQ1" t="s">
        <v>17094</v>
      </c>
      <c r="WUR1" t="s">
        <v>17095</v>
      </c>
      <c r="WUS1" t="s">
        <v>17096</v>
      </c>
      <c r="WUT1" t="s">
        <v>17097</v>
      </c>
      <c r="WUU1" t="s">
        <v>17098</v>
      </c>
      <c r="WUV1" t="s">
        <v>17099</v>
      </c>
      <c r="WUW1" t="s">
        <v>17100</v>
      </c>
      <c r="WUX1" t="s">
        <v>17101</v>
      </c>
      <c r="WUY1" t="s">
        <v>17102</v>
      </c>
      <c r="WUZ1" t="s">
        <v>17103</v>
      </c>
      <c r="WVA1" t="s">
        <v>17104</v>
      </c>
      <c r="WVB1" t="s">
        <v>17105</v>
      </c>
      <c r="WVC1" t="s">
        <v>17106</v>
      </c>
      <c r="WVD1" t="s">
        <v>17107</v>
      </c>
      <c r="WVE1" t="s">
        <v>17108</v>
      </c>
      <c r="WVF1" t="s">
        <v>17109</v>
      </c>
      <c r="WVG1" t="s">
        <v>17110</v>
      </c>
      <c r="WVH1" t="s">
        <v>17111</v>
      </c>
      <c r="WVI1" t="s">
        <v>17112</v>
      </c>
      <c r="WVJ1" t="s">
        <v>17113</v>
      </c>
      <c r="WVK1" t="s">
        <v>17114</v>
      </c>
      <c r="WVL1" t="s">
        <v>17115</v>
      </c>
      <c r="WVM1" t="s">
        <v>17116</v>
      </c>
      <c r="WVN1" t="s">
        <v>17117</v>
      </c>
      <c r="WVO1" t="s">
        <v>17118</v>
      </c>
      <c r="WVP1" t="s">
        <v>17119</v>
      </c>
      <c r="WVQ1" t="s">
        <v>17120</v>
      </c>
      <c r="WVR1" t="s">
        <v>17121</v>
      </c>
      <c r="WVS1" t="s">
        <v>17122</v>
      </c>
      <c r="WVT1" t="s">
        <v>17123</v>
      </c>
      <c r="WVU1" t="s">
        <v>17124</v>
      </c>
      <c r="WVV1" t="s">
        <v>17125</v>
      </c>
      <c r="WVW1" t="s">
        <v>17126</v>
      </c>
      <c r="WVX1" t="s">
        <v>17127</v>
      </c>
      <c r="WVY1" t="s">
        <v>17128</v>
      </c>
      <c r="WVZ1" t="s">
        <v>17129</v>
      </c>
      <c r="WWA1" t="s">
        <v>17130</v>
      </c>
      <c r="WWB1" t="s">
        <v>17131</v>
      </c>
      <c r="WWC1" t="s">
        <v>17132</v>
      </c>
      <c r="WWD1" t="s">
        <v>17133</v>
      </c>
      <c r="WWE1" t="s">
        <v>17134</v>
      </c>
      <c r="WWF1" t="s">
        <v>17135</v>
      </c>
      <c r="WWG1" t="s">
        <v>17136</v>
      </c>
      <c r="WWH1" t="s">
        <v>17137</v>
      </c>
      <c r="WWI1" t="s">
        <v>17138</v>
      </c>
      <c r="WWJ1" t="s">
        <v>17139</v>
      </c>
      <c r="WWK1" t="s">
        <v>17140</v>
      </c>
      <c r="WWL1" t="s">
        <v>17141</v>
      </c>
      <c r="WWM1" t="s">
        <v>17142</v>
      </c>
      <c r="WWN1" t="s">
        <v>17143</v>
      </c>
      <c r="WWO1" t="s">
        <v>17144</v>
      </c>
      <c r="WWP1" t="s">
        <v>17145</v>
      </c>
      <c r="WWQ1" t="s">
        <v>17146</v>
      </c>
      <c r="WWR1" t="s">
        <v>17147</v>
      </c>
      <c r="WWS1" t="s">
        <v>17148</v>
      </c>
      <c r="WWT1" t="s">
        <v>17149</v>
      </c>
      <c r="WWU1" t="s">
        <v>17150</v>
      </c>
      <c r="WWV1" t="s">
        <v>17151</v>
      </c>
      <c r="WWW1" t="s">
        <v>17152</v>
      </c>
      <c r="WWX1" t="s">
        <v>17153</v>
      </c>
      <c r="WWY1" t="s">
        <v>17154</v>
      </c>
      <c r="WWZ1" t="s">
        <v>17155</v>
      </c>
      <c r="WXA1" t="s">
        <v>17156</v>
      </c>
      <c r="WXB1" t="s">
        <v>17157</v>
      </c>
      <c r="WXC1" t="s">
        <v>17158</v>
      </c>
      <c r="WXD1" t="s">
        <v>17159</v>
      </c>
      <c r="WXE1" t="s">
        <v>17160</v>
      </c>
      <c r="WXF1" t="s">
        <v>17161</v>
      </c>
      <c r="WXG1" t="s">
        <v>17162</v>
      </c>
      <c r="WXH1" t="s">
        <v>17163</v>
      </c>
      <c r="WXI1" t="s">
        <v>17164</v>
      </c>
      <c r="WXJ1" t="s">
        <v>17165</v>
      </c>
      <c r="WXK1" t="s">
        <v>17166</v>
      </c>
      <c r="WXL1" t="s">
        <v>17167</v>
      </c>
      <c r="WXM1" t="s">
        <v>17168</v>
      </c>
      <c r="WXN1" t="s">
        <v>17169</v>
      </c>
      <c r="WXO1" t="s">
        <v>17170</v>
      </c>
      <c r="WXP1" t="s">
        <v>17171</v>
      </c>
      <c r="WXQ1" t="s">
        <v>17172</v>
      </c>
      <c r="WXR1" t="s">
        <v>17173</v>
      </c>
      <c r="WXS1" t="s">
        <v>17174</v>
      </c>
      <c r="WXT1" t="s">
        <v>17175</v>
      </c>
      <c r="WXU1" t="s">
        <v>17176</v>
      </c>
      <c r="WXV1" t="s">
        <v>17177</v>
      </c>
      <c r="WXW1" t="s">
        <v>17178</v>
      </c>
      <c r="WXX1" t="s">
        <v>17179</v>
      </c>
      <c r="WXY1" t="s">
        <v>17180</v>
      </c>
      <c r="WXZ1" t="s">
        <v>17181</v>
      </c>
      <c r="WYA1" t="s">
        <v>17182</v>
      </c>
      <c r="WYB1" t="s">
        <v>17183</v>
      </c>
      <c r="WYC1" t="s">
        <v>17184</v>
      </c>
      <c r="WYD1" t="s">
        <v>17185</v>
      </c>
      <c r="WYE1" t="s">
        <v>17186</v>
      </c>
      <c r="WYF1" t="s">
        <v>17187</v>
      </c>
      <c r="WYG1" t="s">
        <v>17188</v>
      </c>
      <c r="WYH1" t="s">
        <v>17189</v>
      </c>
      <c r="WYI1" t="s">
        <v>17190</v>
      </c>
      <c r="WYJ1" t="s">
        <v>17191</v>
      </c>
      <c r="WYK1" t="s">
        <v>17192</v>
      </c>
      <c r="WYL1" t="s">
        <v>17193</v>
      </c>
      <c r="WYM1" t="s">
        <v>17194</v>
      </c>
      <c r="WYN1" t="s">
        <v>17195</v>
      </c>
      <c r="WYO1" t="s">
        <v>17196</v>
      </c>
      <c r="WYP1" t="s">
        <v>17197</v>
      </c>
      <c r="WYQ1" t="s">
        <v>17198</v>
      </c>
      <c r="WYR1" t="s">
        <v>17199</v>
      </c>
      <c r="WYS1" t="s">
        <v>17200</v>
      </c>
      <c r="WYT1" t="s">
        <v>17201</v>
      </c>
      <c r="WYU1" t="s">
        <v>17202</v>
      </c>
      <c r="WYV1" t="s">
        <v>17203</v>
      </c>
      <c r="WYW1" t="s">
        <v>17204</v>
      </c>
      <c r="WYX1" t="s">
        <v>17205</v>
      </c>
      <c r="WYY1" t="s">
        <v>17206</v>
      </c>
      <c r="WYZ1" t="s">
        <v>17207</v>
      </c>
      <c r="WZA1" t="s">
        <v>17208</v>
      </c>
      <c r="WZB1" t="s">
        <v>17209</v>
      </c>
      <c r="WZC1" t="s">
        <v>17210</v>
      </c>
      <c r="WZD1" t="s">
        <v>17211</v>
      </c>
      <c r="WZE1" t="s">
        <v>17212</v>
      </c>
      <c r="WZF1" t="s">
        <v>17213</v>
      </c>
      <c r="WZG1" t="s">
        <v>17214</v>
      </c>
      <c r="WZH1" t="s">
        <v>17215</v>
      </c>
      <c r="WZI1" t="s">
        <v>17216</v>
      </c>
      <c r="WZJ1" t="s">
        <v>17217</v>
      </c>
      <c r="WZK1" t="s">
        <v>17218</v>
      </c>
      <c r="WZL1" t="s">
        <v>17219</v>
      </c>
      <c r="WZM1" t="s">
        <v>17220</v>
      </c>
      <c r="WZN1" t="s">
        <v>17221</v>
      </c>
      <c r="WZO1" t="s">
        <v>17222</v>
      </c>
      <c r="WZP1" t="s">
        <v>17223</v>
      </c>
      <c r="WZQ1" t="s">
        <v>17224</v>
      </c>
      <c r="WZR1" t="s">
        <v>17225</v>
      </c>
      <c r="WZS1" t="s">
        <v>17226</v>
      </c>
      <c r="WZT1" t="s">
        <v>17227</v>
      </c>
      <c r="WZU1" t="s">
        <v>17228</v>
      </c>
      <c r="WZV1" t="s">
        <v>17229</v>
      </c>
      <c r="WZW1" t="s">
        <v>17230</v>
      </c>
      <c r="WZX1" t="s">
        <v>17231</v>
      </c>
      <c r="WZY1" t="s">
        <v>17232</v>
      </c>
      <c r="WZZ1" t="s">
        <v>17233</v>
      </c>
      <c r="XAA1" t="s">
        <v>17234</v>
      </c>
      <c r="XAB1" t="s">
        <v>17235</v>
      </c>
      <c r="XAC1" t="s">
        <v>17236</v>
      </c>
      <c r="XAD1" t="s">
        <v>17237</v>
      </c>
      <c r="XAE1" t="s">
        <v>17238</v>
      </c>
      <c r="XAF1" t="s">
        <v>17239</v>
      </c>
      <c r="XAG1" t="s">
        <v>17240</v>
      </c>
      <c r="XAH1" t="s">
        <v>17241</v>
      </c>
      <c r="XAI1" t="s">
        <v>17242</v>
      </c>
      <c r="XAJ1" t="s">
        <v>17243</v>
      </c>
      <c r="XAK1" t="s">
        <v>17244</v>
      </c>
      <c r="XAL1" t="s">
        <v>17245</v>
      </c>
      <c r="XAM1" t="s">
        <v>17246</v>
      </c>
      <c r="XAN1" t="s">
        <v>17247</v>
      </c>
      <c r="XAO1" t="s">
        <v>17248</v>
      </c>
      <c r="XAP1" t="s">
        <v>17249</v>
      </c>
      <c r="XAQ1" t="s">
        <v>17250</v>
      </c>
      <c r="XAR1" t="s">
        <v>17251</v>
      </c>
      <c r="XAS1" t="s">
        <v>17252</v>
      </c>
      <c r="XAT1" t="s">
        <v>17253</v>
      </c>
      <c r="XAU1" t="s">
        <v>17254</v>
      </c>
      <c r="XAV1" t="s">
        <v>17255</v>
      </c>
      <c r="XAW1" t="s">
        <v>17256</v>
      </c>
      <c r="XAX1" t="s">
        <v>17257</v>
      </c>
      <c r="XAY1" t="s">
        <v>17258</v>
      </c>
      <c r="XAZ1" t="s">
        <v>17259</v>
      </c>
      <c r="XBA1" t="s">
        <v>17260</v>
      </c>
      <c r="XBB1" t="s">
        <v>17261</v>
      </c>
      <c r="XBC1" t="s">
        <v>17262</v>
      </c>
      <c r="XBD1" t="s">
        <v>17263</v>
      </c>
      <c r="XBE1" t="s">
        <v>17264</v>
      </c>
      <c r="XBF1" t="s">
        <v>17265</v>
      </c>
      <c r="XBG1" t="s">
        <v>17266</v>
      </c>
      <c r="XBH1" t="s">
        <v>17267</v>
      </c>
      <c r="XBI1" t="s">
        <v>17268</v>
      </c>
      <c r="XBJ1" t="s">
        <v>17269</v>
      </c>
      <c r="XBK1" t="s">
        <v>17270</v>
      </c>
      <c r="XBL1" t="s">
        <v>17271</v>
      </c>
      <c r="XBM1" t="s">
        <v>17272</v>
      </c>
      <c r="XBN1" t="s">
        <v>17273</v>
      </c>
      <c r="XBO1" t="s">
        <v>17274</v>
      </c>
      <c r="XBP1" t="s">
        <v>17275</v>
      </c>
      <c r="XBQ1" t="s">
        <v>17276</v>
      </c>
      <c r="XBR1" t="s">
        <v>17277</v>
      </c>
      <c r="XBS1" t="s">
        <v>17278</v>
      </c>
      <c r="XBT1" t="s">
        <v>17279</v>
      </c>
      <c r="XBU1" t="s">
        <v>17280</v>
      </c>
      <c r="XBV1" t="s">
        <v>17281</v>
      </c>
      <c r="XBW1" t="s">
        <v>17282</v>
      </c>
      <c r="XBX1" t="s">
        <v>17283</v>
      </c>
      <c r="XBY1" t="s">
        <v>17284</v>
      </c>
      <c r="XBZ1" t="s">
        <v>17285</v>
      </c>
      <c r="XCA1" t="s">
        <v>17286</v>
      </c>
      <c r="XCB1" t="s">
        <v>17287</v>
      </c>
      <c r="XCC1" t="s">
        <v>17288</v>
      </c>
      <c r="XCD1" t="s">
        <v>17289</v>
      </c>
      <c r="XCE1" t="s">
        <v>17290</v>
      </c>
      <c r="XCF1" t="s">
        <v>17291</v>
      </c>
      <c r="XCG1" t="s">
        <v>17292</v>
      </c>
      <c r="XCH1" t="s">
        <v>17293</v>
      </c>
      <c r="XCI1" t="s">
        <v>17294</v>
      </c>
      <c r="XCJ1" t="s">
        <v>17295</v>
      </c>
      <c r="XCK1" t="s">
        <v>17296</v>
      </c>
      <c r="XCL1" t="s">
        <v>17297</v>
      </c>
      <c r="XCM1" t="s">
        <v>17298</v>
      </c>
      <c r="XCN1" t="s">
        <v>17299</v>
      </c>
      <c r="XCO1" t="s">
        <v>17300</v>
      </c>
      <c r="XCP1" t="s">
        <v>17301</v>
      </c>
      <c r="XCQ1" t="s">
        <v>17302</v>
      </c>
      <c r="XCR1" t="s">
        <v>17303</v>
      </c>
      <c r="XCS1" t="s">
        <v>17304</v>
      </c>
      <c r="XCT1" t="s">
        <v>17305</v>
      </c>
      <c r="XCU1" t="s">
        <v>17306</v>
      </c>
      <c r="XCV1" t="s">
        <v>17307</v>
      </c>
      <c r="XCW1" t="s">
        <v>17308</v>
      </c>
      <c r="XCX1" t="s">
        <v>17309</v>
      </c>
      <c r="XCY1" t="s">
        <v>17310</v>
      </c>
      <c r="XCZ1" t="s">
        <v>17311</v>
      </c>
      <c r="XDA1" t="s">
        <v>17312</v>
      </c>
      <c r="XDB1" t="s">
        <v>17313</v>
      </c>
      <c r="XDC1" t="s">
        <v>17314</v>
      </c>
      <c r="XDD1" t="s">
        <v>17315</v>
      </c>
      <c r="XDE1" t="s">
        <v>17316</v>
      </c>
      <c r="XDF1" t="s">
        <v>17317</v>
      </c>
      <c r="XDG1" t="s">
        <v>17318</v>
      </c>
      <c r="XDH1" t="s">
        <v>17319</v>
      </c>
      <c r="XDI1" t="s">
        <v>17320</v>
      </c>
      <c r="XDJ1" t="s">
        <v>17321</v>
      </c>
      <c r="XDK1" t="s">
        <v>17322</v>
      </c>
      <c r="XDL1" t="s">
        <v>17323</v>
      </c>
      <c r="XDM1" t="s">
        <v>17324</v>
      </c>
      <c r="XDN1" t="s">
        <v>17325</v>
      </c>
      <c r="XDO1" t="s">
        <v>17326</v>
      </c>
      <c r="XDP1" t="s">
        <v>17327</v>
      </c>
      <c r="XDQ1" t="s">
        <v>17328</v>
      </c>
      <c r="XDR1" t="s">
        <v>17329</v>
      </c>
      <c r="XDS1" t="s">
        <v>17330</v>
      </c>
      <c r="XDT1" t="s">
        <v>17331</v>
      </c>
      <c r="XDU1" t="s">
        <v>17332</v>
      </c>
      <c r="XDV1" t="s">
        <v>17333</v>
      </c>
      <c r="XDW1" t="s">
        <v>17334</v>
      </c>
      <c r="XDX1" t="s">
        <v>17335</v>
      </c>
      <c r="XDY1" t="s">
        <v>17336</v>
      </c>
      <c r="XDZ1" t="s">
        <v>17337</v>
      </c>
      <c r="XEA1" t="s">
        <v>17338</v>
      </c>
      <c r="XEB1" t="s">
        <v>17339</v>
      </c>
      <c r="XEC1" t="s">
        <v>17340</v>
      </c>
      <c r="XED1" t="s">
        <v>17341</v>
      </c>
      <c r="XEE1" t="s">
        <v>17342</v>
      </c>
      <c r="XEF1" t="s">
        <v>17343</v>
      </c>
      <c r="XEG1" t="s">
        <v>17344</v>
      </c>
      <c r="XEH1" t="s">
        <v>17345</v>
      </c>
      <c r="XEI1" t="s">
        <v>17346</v>
      </c>
      <c r="XEJ1" t="s">
        <v>17347</v>
      </c>
      <c r="XEK1" t="s">
        <v>17348</v>
      </c>
      <c r="XEL1" t="s">
        <v>17349</v>
      </c>
      <c r="XEM1" t="s">
        <v>17350</v>
      </c>
      <c r="XEN1" t="s">
        <v>17351</v>
      </c>
      <c r="XEO1" t="s">
        <v>17352</v>
      </c>
      <c r="XEP1" t="s">
        <v>17353</v>
      </c>
      <c r="XEQ1" t="s">
        <v>17354</v>
      </c>
      <c r="XER1" t="s">
        <v>17355</v>
      </c>
      <c r="XES1" t="s">
        <v>17356</v>
      </c>
      <c r="XET1" t="s">
        <v>17357</v>
      </c>
      <c r="XEU1" t="s">
        <v>17358</v>
      </c>
      <c r="XEV1" t="s">
        <v>17359</v>
      </c>
      <c r="XEW1" t="s">
        <v>17360</v>
      </c>
      <c r="XEX1" t="s">
        <v>17361</v>
      </c>
      <c r="XEY1" t="s">
        <v>17362</v>
      </c>
      <c r="XEZ1" t="s">
        <v>17363</v>
      </c>
      <c r="XFA1" t="s">
        <v>17364</v>
      </c>
      <c r="XFB1" t="s">
        <v>17365</v>
      </c>
      <c r="XFC1" t="s">
        <v>17366</v>
      </c>
      <c r="XFD1" t="s">
        <v>17367</v>
      </c>
    </row>
    <row r="2" spans="1:16384">
      <c r="A2" t="s">
        <v>34</v>
      </c>
      <c r="B2" t="s">
        <v>35</v>
      </c>
      <c r="C2" t="s">
        <v>39</v>
      </c>
      <c r="D2" t="s">
        <v>40</v>
      </c>
      <c r="E2" t="str">
        <f>"9060142"</f>
        <v>9060142</v>
      </c>
      <c r="F2" t="s">
        <v>410</v>
      </c>
      <c r="G2">
        <v>6</v>
      </c>
      <c r="H2">
        <v>7</v>
      </c>
      <c r="I2">
        <v>2610321768</v>
      </c>
      <c r="J2" t="s">
        <v>411</v>
      </c>
      <c r="K2" t="s">
        <v>412</v>
      </c>
      <c r="L2">
        <v>26222</v>
      </c>
      <c r="M2" t="str">
        <f>"38.243499"</f>
        <v>38.243499</v>
      </c>
      <c r="N2" t="str">
        <f>"21.732303"</f>
        <v>21.732303</v>
      </c>
      <c r="O2" t="s">
        <v>28</v>
      </c>
      <c r="Q2" t="s">
        <v>28</v>
      </c>
      <c r="R2" t="s">
        <v>28</v>
      </c>
      <c r="S2" t="s">
        <v>28</v>
      </c>
      <c r="T2" t="s">
        <v>264</v>
      </c>
      <c r="U2" t="s">
        <v>44</v>
      </c>
    </row>
    <row r="3" spans="1:16384">
      <c r="A3" t="s">
        <v>34</v>
      </c>
      <c r="B3" t="s">
        <v>35</v>
      </c>
      <c r="C3" t="s">
        <v>39</v>
      </c>
      <c r="D3" t="s">
        <v>40</v>
      </c>
      <c r="E3" t="str">
        <f>"9060235"</f>
        <v>9060235</v>
      </c>
      <c r="F3" t="s">
        <v>546</v>
      </c>
      <c r="G3">
        <v>8</v>
      </c>
      <c r="H3">
        <v>7</v>
      </c>
      <c r="I3">
        <v>2610220955</v>
      </c>
      <c r="J3" t="s">
        <v>547</v>
      </c>
      <c r="K3" t="s">
        <v>321</v>
      </c>
      <c r="L3">
        <v>26223</v>
      </c>
      <c r="M3" t="str">
        <f>"38.250911"</f>
        <v>38.250911</v>
      </c>
      <c r="N3" t="str">
        <f>"21.738726"</f>
        <v>21.738726</v>
      </c>
      <c r="O3" t="s">
        <v>28</v>
      </c>
      <c r="P3">
        <v>1</v>
      </c>
      <c r="Q3" t="s">
        <v>28</v>
      </c>
      <c r="R3" t="s">
        <v>28</v>
      </c>
      <c r="S3" t="s">
        <v>28</v>
      </c>
      <c r="T3" t="s">
        <v>264</v>
      </c>
      <c r="U3" t="s">
        <v>44</v>
      </c>
    </row>
    <row r="4" spans="1:16384">
      <c r="A4" t="s">
        <v>34</v>
      </c>
      <c r="B4" t="s">
        <v>35</v>
      </c>
      <c r="C4" t="s">
        <v>39</v>
      </c>
      <c r="D4" t="s">
        <v>40</v>
      </c>
      <c r="E4" t="str">
        <f>"9060143"</f>
        <v>9060143</v>
      </c>
      <c r="F4" t="s">
        <v>635</v>
      </c>
      <c r="G4">
        <v>6</v>
      </c>
      <c r="H4">
        <v>6</v>
      </c>
      <c r="I4">
        <v>2610321778</v>
      </c>
      <c r="J4" t="s">
        <v>636</v>
      </c>
      <c r="K4" t="s">
        <v>637</v>
      </c>
      <c r="L4">
        <v>26332</v>
      </c>
      <c r="M4" t="str">
        <f>"38.222341"</f>
        <v>38.222341</v>
      </c>
      <c r="N4" t="str">
        <f>"21.724765"</f>
        <v>21.724765</v>
      </c>
      <c r="O4" t="s">
        <v>28</v>
      </c>
      <c r="Q4" t="s">
        <v>28</v>
      </c>
      <c r="R4" t="s">
        <v>28</v>
      </c>
      <c r="S4" t="s">
        <v>28</v>
      </c>
      <c r="T4" t="s">
        <v>67</v>
      </c>
      <c r="U4" t="s">
        <v>44</v>
      </c>
    </row>
    <row r="5" spans="1:16384">
      <c r="A5" t="s">
        <v>34</v>
      </c>
      <c r="B5" t="s">
        <v>35</v>
      </c>
      <c r="C5" t="s">
        <v>39</v>
      </c>
      <c r="D5" t="s">
        <v>40</v>
      </c>
      <c r="E5" t="str">
        <f>"9060304"</f>
        <v>9060304</v>
      </c>
      <c r="F5" t="s">
        <v>697</v>
      </c>
      <c r="G5">
        <v>11</v>
      </c>
      <c r="H5">
        <v>9</v>
      </c>
      <c r="I5">
        <v>2610321110</v>
      </c>
      <c r="J5" t="s">
        <v>698</v>
      </c>
      <c r="K5" t="s">
        <v>699</v>
      </c>
      <c r="L5">
        <v>26224</v>
      </c>
      <c r="M5" t="str">
        <f>"38.234553"</f>
        <v>38.234553</v>
      </c>
      <c r="N5" t="str">
        <f>"21.737047"</f>
        <v>21.737047</v>
      </c>
      <c r="O5" t="s">
        <v>28</v>
      </c>
      <c r="Q5" t="s">
        <v>28</v>
      </c>
      <c r="R5" t="s">
        <v>28</v>
      </c>
      <c r="S5" t="s">
        <v>28</v>
      </c>
      <c r="T5" t="s">
        <v>264</v>
      </c>
      <c r="U5" t="s">
        <v>44</v>
      </c>
    </row>
    <row r="6" spans="1:16384">
      <c r="A6" t="s">
        <v>34</v>
      </c>
      <c r="B6" t="s">
        <v>35</v>
      </c>
      <c r="C6" t="s">
        <v>39</v>
      </c>
      <c r="D6" t="s">
        <v>40</v>
      </c>
      <c r="E6" t="str">
        <f>"9060144"</f>
        <v>9060144</v>
      </c>
      <c r="F6" t="s">
        <v>487</v>
      </c>
      <c r="G6">
        <v>6</v>
      </c>
      <c r="H6">
        <v>6</v>
      </c>
      <c r="I6">
        <v>2610321467</v>
      </c>
      <c r="J6" t="s">
        <v>488</v>
      </c>
      <c r="K6" t="s">
        <v>489</v>
      </c>
      <c r="L6">
        <v>26333</v>
      </c>
      <c r="M6" t="str">
        <f>"38.228004"</f>
        <v>38.228004</v>
      </c>
      <c r="N6" t="str">
        <f>"21.723880"</f>
        <v>21.723880</v>
      </c>
      <c r="O6" t="s">
        <v>28</v>
      </c>
      <c r="P6">
        <v>1</v>
      </c>
      <c r="Q6" t="s">
        <v>28</v>
      </c>
      <c r="R6" t="s">
        <v>28</v>
      </c>
      <c r="S6" t="s">
        <v>28</v>
      </c>
      <c r="T6" t="s">
        <v>67</v>
      </c>
      <c r="U6" t="s">
        <v>44</v>
      </c>
    </row>
    <row r="7" spans="1:16384">
      <c r="A7" t="s">
        <v>34</v>
      </c>
      <c r="B7" t="s">
        <v>35</v>
      </c>
      <c r="C7" t="s">
        <v>39</v>
      </c>
      <c r="D7" t="s">
        <v>40</v>
      </c>
      <c r="E7" t="str">
        <f>"9060305"</f>
        <v>9060305</v>
      </c>
      <c r="F7" t="s">
        <v>638</v>
      </c>
      <c r="G7">
        <v>14</v>
      </c>
      <c r="H7">
        <v>12</v>
      </c>
      <c r="I7">
        <v>2610321553</v>
      </c>
      <c r="J7" t="s">
        <v>639</v>
      </c>
      <c r="K7" t="s">
        <v>640</v>
      </c>
      <c r="L7">
        <v>26226</v>
      </c>
      <c r="M7" t="str">
        <f>"38.234984"</f>
        <v>38.234984</v>
      </c>
      <c r="N7" t="str">
        <f>"21.745530"</f>
        <v>21.745530</v>
      </c>
      <c r="O7" t="s">
        <v>28</v>
      </c>
      <c r="P7">
        <v>1</v>
      </c>
      <c r="Q7" t="s">
        <v>28</v>
      </c>
      <c r="R7" t="s">
        <v>28</v>
      </c>
      <c r="S7" t="s">
        <v>28</v>
      </c>
      <c r="T7" t="s">
        <v>264</v>
      </c>
      <c r="U7" t="s">
        <v>44</v>
      </c>
    </row>
    <row r="8" spans="1:16384">
      <c r="A8" t="s">
        <v>34</v>
      </c>
      <c r="B8" t="s">
        <v>35</v>
      </c>
      <c r="C8" t="s">
        <v>39</v>
      </c>
      <c r="D8" t="s">
        <v>40</v>
      </c>
      <c r="E8" t="str">
        <f>"9060236"</f>
        <v>9060236</v>
      </c>
      <c r="F8" t="s">
        <v>823</v>
      </c>
      <c r="G8">
        <v>12</v>
      </c>
      <c r="H8">
        <v>12</v>
      </c>
      <c r="I8">
        <v>2610421034</v>
      </c>
      <c r="J8" t="s">
        <v>824</v>
      </c>
      <c r="K8" t="s">
        <v>825</v>
      </c>
      <c r="L8">
        <v>26442</v>
      </c>
      <c r="M8" t="str">
        <f>"38.268736"</f>
        <v>38.268736</v>
      </c>
      <c r="N8" t="str">
        <f>"21.749960"</f>
        <v>21.749960</v>
      </c>
      <c r="O8" t="s">
        <v>28</v>
      </c>
      <c r="P8">
        <v>2</v>
      </c>
      <c r="Q8" t="s">
        <v>28</v>
      </c>
      <c r="R8" t="s">
        <v>28</v>
      </c>
      <c r="S8" t="s">
        <v>28</v>
      </c>
      <c r="T8" t="s">
        <v>97</v>
      </c>
      <c r="U8" t="s">
        <v>44</v>
      </c>
    </row>
    <row r="9" spans="1:16384">
      <c r="A9" t="s">
        <v>34</v>
      </c>
      <c r="B9" t="s">
        <v>35</v>
      </c>
      <c r="C9" t="s">
        <v>39</v>
      </c>
      <c r="D9" t="s">
        <v>40</v>
      </c>
      <c r="E9" t="str">
        <f>"9060518"</f>
        <v>9060518</v>
      </c>
      <c r="F9" t="s">
        <v>137</v>
      </c>
      <c r="G9">
        <v>10</v>
      </c>
      <c r="H9">
        <v>9</v>
      </c>
      <c r="I9">
        <v>2610337964</v>
      </c>
      <c r="J9" t="s">
        <v>138</v>
      </c>
      <c r="K9" t="s">
        <v>139</v>
      </c>
      <c r="L9">
        <v>26332</v>
      </c>
      <c r="M9" t="str">
        <f>"38.218828"</f>
        <v>38.218828</v>
      </c>
      <c r="N9" t="str">
        <f>"21.730914"</f>
        <v>21.730914</v>
      </c>
      <c r="O9" t="s">
        <v>28</v>
      </c>
      <c r="Q9" t="s">
        <v>28</v>
      </c>
      <c r="R9" t="s">
        <v>28</v>
      </c>
      <c r="S9" t="s">
        <v>28</v>
      </c>
      <c r="T9" t="s">
        <v>67</v>
      </c>
      <c r="U9" t="s">
        <v>44</v>
      </c>
    </row>
    <row r="10" spans="1:16384">
      <c r="A10" t="s">
        <v>34</v>
      </c>
      <c r="B10" t="s">
        <v>35</v>
      </c>
      <c r="C10" t="s">
        <v>39</v>
      </c>
      <c r="D10" t="s">
        <v>40</v>
      </c>
      <c r="E10" t="str">
        <f>"9060145"</f>
        <v>9060145</v>
      </c>
      <c r="F10" t="s">
        <v>776</v>
      </c>
      <c r="G10">
        <v>9</v>
      </c>
      <c r="H10">
        <v>10</v>
      </c>
      <c r="I10">
        <v>2610323994</v>
      </c>
      <c r="J10" t="s">
        <v>777</v>
      </c>
      <c r="K10" t="s">
        <v>369</v>
      </c>
      <c r="L10">
        <v>26222</v>
      </c>
      <c r="M10" t="str">
        <f>"38.237654"</f>
        <v>38.237654</v>
      </c>
      <c r="N10" t="str">
        <f>"21.730575"</f>
        <v>21.730575</v>
      </c>
      <c r="O10" t="s">
        <v>28</v>
      </c>
      <c r="Q10" t="s">
        <v>28</v>
      </c>
      <c r="R10" t="s">
        <v>28</v>
      </c>
      <c r="S10" t="s">
        <v>28</v>
      </c>
      <c r="T10" t="s">
        <v>264</v>
      </c>
      <c r="U10" t="s">
        <v>44</v>
      </c>
    </row>
    <row r="11" spans="1:16384">
      <c r="A11" t="s">
        <v>34</v>
      </c>
      <c r="B11" t="s">
        <v>35</v>
      </c>
      <c r="C11" t="s">
        <v>39</v>
      </c>
      <c r="D11" t="s">
        <v>40</v>
      </c>
      <c r="E11" t="str">
        <f>"9060362"</f>
        <v>9060362</v>
      </c>
      <c r="F11" t="s">
        <v>53</v>
      </c>
      <c r="G11">
        <v>12</v>
      </c>
      <c r="H11">
        <v>13</v>
      </c>
      <c r="I11">
        <v>2610521600</v>
      </c>
      <c r="J11" t="s">
        <v>54</v>
      </c>
      <c r="K11" t="s">
        <v>55</v>
      </c>
      <c r="L11">
        <v>26500</v>
      </c>
      <c r="M11" t="str">
        <f>"38.188229"</f>
        <v>38.188229</v>
      </c>
      <c r="N11" t="str">
        <f>"21.725293"</f>
        <v>21.725293</v>
      </c>
      <c r="O11" t="s">
        <v>28</v>
      </c>
      <c r="P11">
        <v>1</v>
      </c>
      <c r="Q11" t="s">
        <v>28</v>
      </c>
      <c r="R11" t="s">
        <v>28</v>
      </c>
      <c r="S11" t="s">
        <v>28</v>
      </c>
      <c r="T11" t="s">
        <v>56</v>
      </c>
      <c r="U11" t="s">
        <v>44</v>
      </c>
    </row>
    <row r="12" spans="1:16384">
      <c r="A12" t="s">
        <v>34</v>
      </c>
      <c r="B12" t="s">
        <v>35</v>
      </c>
      <c r="C12" t="s">
        <v>39</v>
      </c>
      <c r="D12" t="s">
        <v>40</v>
      </c>
      <c r="E12" t="str">
        <f>"9060208"</f>
        <v>9060208</v>
      </c>
      <c r="F12" t="s">
        <v>867</v>
      </c>
      <c r="G12">
        <v>12</v>
      </c>
      <c r="H12">
        <v>12</v>
      </c>
      <c r="I12">
        <v>2610520184</v>
      </c>
      <c r="J12" t="s">
        <v>868</v>
      </c>
      <c r="K12" t="s">
        <v>427</v>
      </c>
      <c r="L12">
        <v>26333</v>
      </c>
      <c r="M12" t="str">
        <f>"38.199095"</f>
        <v>38.199095</v>
      </c>
      <c r="N12" t="str">
        <f>"21.703700"</f>
        <v>21.703700</v>
      </c>
      <c r="O12" t="s">
        <v>28</v>
      </c>
      <c r="P12">
        <v>1</v>
      </c>
      <c r="Q12" t="s">
        <v>28</v>
      </c>
      <c r="R12" t="s">
        <v>28</v>
      </c>
      <c r="S12" t="s">
        <v>28</v>
      </c>
      <c r="T12" t="s">
        <v>45</v>
      </c>
      <c r="U12" t="s">
        <v>44</v>
      </c>
    </row>
    <row r="13" spans="1:16384">
      <c r="A13" t="s">
        <v>34</v>
      </c>
      <c r="B13" t="s">
        <v>35</v>
      </c>
      <c r="C13" t="s">
        <v>39</v>
      </c>
      <c r="D13" t="s">
        <v>40</v>
      </c>
      <c r="E13" t="str">
        <f>"9060234"</f>
        <v>9060234</v>
      </c>
      <c r="F13" t="s">
        <v>781</v>
      </c>
      <c r="G13">
        <v>6</v>
      </c>
      <c r="H13">
        <v>6</v>
      </c>
      <c r="I13">
        <v>2610271726</v>
      </c>
      <c r="J13" t="s">
        <v>782</v>
      </c>
      <c r="K13" t="s">
        <v>783</v>
      </c>
      <c r="L13">
        <v>26331</v>
      </c>
      <c r="M13" t="str">
        <f>"38.244315"</f>
        <v>38.244315</v>
      </c>
      <c r="N13" t="str">
        <f>"21.745452"</f>
        <v>21.745452</v>
      </c>
      <c r="O13" t="s">
        <v>28</v>
      </c>
      <c r="Q13" t="s">
        <v>28</v>
      </c>
      <c r="R13" t="s">
        <v>28</v>
      </c>
      <c r="S13" t="s">
        <v>28</v>
      </c>
      <c r="T13" t="s">
        <v>45</v>
      </c>
      <c r="U13" t="s">
        <v>44</v>
      </c>
    </row>
    <row r="14" spans="1:16384">
      <c r="A14" t="s">
        <v>34</v>
      </c>
      <c r="B14" t="s">
        <v>35</v>
      </c>
      <c r="C14" t="s">
        <v>39</v>
      </c>
      <c r="D14" t="s">
        <v>59</v>
      </c>
      <c r="E14" t="str">
        <f>"9060403"</f>
        <v>9060403</v>
      </c>
      <c r="F14" t="s">
        <v>877</v>
      </c>
      <c r="G14">
        <v>12</v>
      </c>
      <c r="H14">
        <v>12</v>
      </c>
      <c r="I14">
        <v>2610330388</v>
      </c>
      <c r="J14" t="s">
        <v>878</v>
      </c>
      <c r="K14" t="s">
        <v>879</v>
      </c>
      <c r="L14">
        <v>26332</v>
      </c>
      <c r="M14" t="str">
        <f>"38.223983"</f>
        <v>38.223983</v>
      </c>
      <c r="N14" t="str">
        <f>"21.740598"</f>
        <v>21.740598</v>
      </c>
      <c r="O14" t="s">
        <v>28</v>
      </c>
      <c r="Q14" t="s">
        <v>28</v>
      </c>
      <c r="R14" t="s">
        <v>28</v>
      </c>
      <c r="S14" t="s">
        <v>28</v>
      </c>
      <c r="T14" t="s">
        <v>63</v>
      </c>
      <c r="U14" t="s">
        <v>44</v>
      </c>
    </row>
    <row r="15" spans="1:16384">
      <c r="A15" t="s">
        <v>34</v>
      </c>
      <c r="B15" t="s">
        <v>35</v>
      </c>
      <c r="C15" t="s">
        <v>39</v>
      </c>
      <c r="D15" t="s">
        <v>40</v>
      </c>
      <c r="E15" t="str">
        <f>"9060307"</f>
        <v>9060307</v>
      </c>
      <c r="F15" t="s">
        <v>826</v>
      </c>
      <c r="G15">
        <v>12</v>
      </c>
      <c r="H15">
        <v>12</v>
      </c>
      <c r="I15">
        <v>2610279746</v>
      </c>
      <c r="J15" t="s">
        <v>827</v>
      </c>
      <c r="K15" t="s">
        <v>828</v>
      </c>
      <c r="L15">
        <v>26331</v>
      </c>
      <c r="M15" t="str">
        <f>"38.244077"</f>
        <v>38.244077</v>
      </c>
      <c r="N15" t="str">
        <f>"21.753907"</f>
        <v>21.753907</v>
      </c>
      <c r="O15" t="s">
        <v>28</v>
      </c>
      <c r="Q15" t="s">
        <v>28</v>
      </c>
      <c r="R15" t="s">
        <v>28</v>
      </c>
      <c r="S15" t="s">
        <v>28</v>
      </c>
      <c r="T15" t="s">
        <v>45</v>
      </c>
      <c r="U15" t="s">
        <v>44</v>
      </c>
    </row>
    <row r="16" spans="1:16384">
      <c r="A16" t="s">
        <v>34</v>
      </c>
      <c r="B16" t="s">
        <v>35</v>
      </c>
      <c r="C16" t="s">
        <v>39</v>
      </c>
      <c r="D16" t="s">
        <v>40</v>
      </c>
      <c r="E16" t="str">
        <f>"9060308"</f>
        <v>9060308</v>
      </c>
      <c r="F16" t="s">
        <v>41</v>
      </c>
      <c r="G16">
        <v>11</v>
      </c>
      <c r="H16">
        <v>12</v>
      </c>
      <c r="I16">
        <v>2610274472</v>
      </c>
      <c r="J16" t="s">
        <v>42</v>
      </c>
      <c r="K16" t="s">
        <v>43</v>
      </c>
      <c r="L16">
        <v>26334</v>
      </c>
      <c r="M16" t="str">
        <f>"38.234405"</f>
        <v>38.234405</v>
      </c>
      <c r="N16" t="str">
        <f>"21.754709"</f>
        <v>21.754709</v>
      </c>
      <c r="O16" t="s">
        <v>28</v>
      </c>
      <c r="P16">
        <v>1</v>
      </c>
      <c r="Q16" t="s">
        <v>28</v>
      </c>
      <c r="R16" t="s">
        <v>28</v>
      </c>
      <c r="S16" t="s">
        <v>28</v>
      </c>
      <c r="T16" t="s">
        <v>45</v>
      </c>
      <c r="U16" t="s">
        <v>44</v>
      </c>
    </row>
    <row r="17" spans="1:21">
      <c r="A17" t="s">
        <v>34</v>
      </c>
      <c r="B17" t="s">
        <v>35</v>
      </c>
      <c r="C17" t="s">
        <v>39</v>
      </c>
      <c r="D17" t="s">
        <v>40</v>
      </c>
      <c r="E17" t="str">
        <f>"9060146"</f>
        <v>9060146</v>
      </c>
      <c r="F17" t="s">
        <v>325</v>
      </c>
      <c r="G17">
        <v>6</v>
      </c>
      <c r="H17">
        <v>6</v>
      </c>
      <c r="I17">
        <v>2610520107</v>
      </c>
      <c r="J17" t="s">
        <v>326</v>
      </c>
      <c r="K17" t="s">
        <v>327</v>
      </c>
      <c r="L17">
        <v>26333</v>
      </c>
      <c r="M17" t="str">
        <f>"38.205947"</f>
        <v>38.205947</v>
      </c>
      <c r="N17" t="str">
        <f>"21.725438"</f>
        <v>21.725438</v>
      </c>
      <c r="O17" t="s">
        <v>28</v>
      </c>
      <c r="Q17" t="s">
        <v>28</v>
      </c>
      <c r="R17" t="s">
        <v>28</v>
      </c>
      <c r="S17" t="s">
        <v>28</v>
      </c>
      <c r="T17" t="s">
        <v>67</v>
      </c>
      <c r="U17" t="s">
        <v>44</v>
      </c>
    </row>
    <row r="18" spans="1:21">
      <c r="A18" t="s">
        <v>34</v>
      </c>
      <c r="B18" t="s">
        <v>35</v>
      </c>
      <c r="C18" t="s">
        <v>39</v>
      </c>
      <c r="D18" t="s">
        <v>40</v>
      </c>
      <c r="E18" t="str">
        <f>"9060238"</f>
        <v>9060238</v>
      </c>
      <c r="F18" t="s">
        <v>717</v>
      </c>
      <c r="G18">
        <v>8</v>
      </c>
      <c r="H18">
        <v>7</v>
      </c>
      <c r="I18">
        <v>2610421053</v>
      </c>
      <c r="J18" t="s">
        <v>718</v>
      </c>
      <c r="K18" t="s">
        <v>719</v>
      </c>
      <c r="L18">
        <v>26441</v>
      </c>
      <c r="M18" t="str">
        <f>"38.258634"</f>
        <v>38.258634</v>
      </c>
      <c r="N18" t="str">
        <f>"21.750042"</f>
        <v>21.750042</v>
      </c>
      <c r="O18" t="s">
        <v>28</v>
      </c>
      <c r="Q18" t="s">
        <v>28</v>
      </c>
      <c r="R18" t="s">
        <v>28</v>
      </c>
      <c r="S18" t="s">
        <v>28</v>
      </c>
      <c r="T18" t="s">
        <v>97</v>
      </c>
      <c r="U18" t="s">
        <v>44</v>
      </c>
    </row>
    <row r="19" spans="1:21">
      <c r="A19" t="s">
        <v>34</v>
      </c>
      <c r="B19" t="s">
        <v>35</v>
      </c>
      <c r="C19" t="s">
        <v>39</v>
      </c>
      <c r="D19" t="s">
        <v>40</v>
      </c>
      <c r="E19" t="str">
        <f>"9060147"</f>
        <v>9060147</v>
      </c>
      <c r="F19" t="s">
        <v>784</v>
      </c>
      <c r="G19">
        <v>12</v>
      </c>
      <c r="H19">
        <v>12</v>
      </c>
      <c r="I19">
        <v>2610325212</v>
      </c>
      <c r="J19" t="s">
        <v>785</v>
      </c>
      <c r="K19" t="s">
        <v>786</v>
      </c>
      <c r="L19">
        <v>26332</v>
      </c>
      <c r="M19" t="str">
        <f>"38.221535"</f>
        <v>38.221535</v>
      </c>
      <c r="N19" t="str">
        <f>"21.734589"</f>
        <v>21.734589</v>
      </c>
      <c r="O19" t="s">
        <v>28</v>
      </c>
      <c r="Q19" t="s">
        <v>28</v>
      </c>
      <c r="R19" t="s">
        <v>28</v>
      </c>
      <c r="S19" t="s">
        <v>28</v>
      </c>
      <c r="T19" t="s">
        <v>67</v>
      </c>
      <c r="U19" t="s">
        <v>44</v>
      </c>
    </row>
    <row r="20" spans="1:21">
      <c r="A20" t="s">
        <v>34</v>
      </c>
      <c r="B20" t="s">
        <v>35</v>
      </c>
      <c r="C20" t="s">
        <v>39</v>
      </c>
      <c r="D20" t="s">
        <v>40</v>
      </c>
      <c r="E20" t="str">
        <f>"9060309"</f>
        <v>9060309</v>
      </c>
      <c r="F20" t="s">
        <v>340</v>
      </c>
      <c r="G20">
        <v>11</v>
      </c>
      <c r="H20">
        <v>12</v>
      </c>
      <c r="I20">
        <v>2610271857</v>
      </c>
      <c r="J20" t="s">
        <v>341</v>
      </c>
      <c r="K20" t="s">
        <v>342</v>
      </c>
      <c r="L20">
        <v>26335</v>
      </c>
      <c r="M20" t="str">
        <f>"38.237685"</f>
        <v>38.237685</v>
      </c>
      <c r="N20" t="str">
        <f>"21.747401"</f>
        <v>21.747401</v>
      </c>
      <c r="O20" t="s">
        <v>28</v>
      </c>
      <c r="Q20" t="s">
        <v>28</v>
      </c>
      <c r="R20" t="s">
        <v>28</v>
      </c>
      <c r="S20" t="s">
        <v>28</v>
      </c>
      <c r="T20" t="s">
        <v>45</v>
      </c>
      <c r="U20" t="s">
        <v>44</v>
      </c>
    </row>
    <row r="21" spans="1:21">
      <c r="A21" t="s">
        <v>34</v>
      </c>
      <c r="B21" t="s">
        <v>35</v>
      </c>
      <c r="C21" t="s">
        <v>39</v>
      </c>
      <c r="D21" t="s">
        <v>40</v>
      </c>
      <c r="E21" t="str">
        <f>"9060239"</f>
        <v>9060239</v>
      </c>
      <c r="F21" t="s">
        <v>261</v>
      </c>
      <c r="G21">
        <v>12</v>
      </c>
      <c r="H21">
        <v>12</v>
      </c>
      <c r="I21">
        <v>2610421286</v>
      </c>
      <c r="J21" t="s">
        <v>262</v>
      </c>
      <c r="K21" t="s">
        <v>263</v>
      </c>
      <c r="L21">
        <v>26441</v>
      </c>
      <c r="M21" t="str">
        <f>"38.256899"</f>
        <v>38.256899</v>
      </c>
      <c r="N21" t="str">
        <f>"21.742976"</f>
        <v>21.742976</v>
      </c>
      <c r="O21" t="s">
        <v>28</v>
      </c>
      <c r="Q21" t="s">
        <v>28</v>
      </c>
      <c r="R21" t="s">
        <v>28</v>
      </c>
      <c r="S21" t="s">
        <v>28</v>
      </c>
      <c r="T21" t="s">
        <v>264</v>
      </c>
      <c r="U21" t="s">
        <v>44</v>
      </c>
    </row>
    <row r="22" spans="1:21">
      <c r="A22" t="s">
        <v>34</v>
      </c>
      <c r="B22" t="s">
        <v>35</v>
      </c>
      <c r="C22" t="s">
        <v>39</v>
      </c>
      <c r="D22" t="s">
        <v>40</v>
      </c>
      <c r="E22" t="str">
        <f>"9060310"</f>
        <v>9060310</v>
      </c>
      <c r="F22" t="s">
        <v>158</v>
      </c>
      <c r="G22">
        <v>9</v>
      </c>
      <c r="H22">
        <v>10</v>
      </c>
      <c r="I22">
        <v>2610321587</v>
      </c>
      <c r="J22" t="s">
        <v>159</v>
      </c>
      <c r="K22" t="s">
        <v>160</v>
      </c>
      <c r="L22">
        <v>26333</v>
      </c>
      <c r="M22" t="str">
        <f>"38.229632"</f>
        <v>38.229632</v>
      </c>
      <c r="N22" t="str">
        <f>"21.732420"</f>
        <v>21.732420</v>
      </c>
      <c r="O22" t="s">
        <v>28</v>
      </c>
      <c r="P22">
        <v>1</v>
      </c>
      <c r="Q22" t="s">
        <v>28</v>
      </c>
      <c r="R22" t="s">
        <v>28</v>
      </c>
      <c r="S22" t="s">
        <v>28</v>
      </c>
      <c r="T22" t="s">
        <v>67</v>
      </c>
      <c r="U22" t="s">
        <v>44</v>
      </c>
    </row>
    <row r="23" spans="1:21">
      <c r="A23" t="s">
        <v>34</v>
      </c>
      <c r="B23" t="s">
        <v>35</v>
      </c>
      <c r="C23" t="s">
        <v>39</v>
      </c>
      <c r="D23" t="s">
        <v>40</v>
      </c>
      <c r="E23" t="str">
        <f>"9060575"</f>
        <v>9060575</v>
      </c>
      <c r="F23" t="s">
        <v>632</v>
      </c>
      <c r="G23">
        <v>12</v>
      </c>
      <c r="H23">
        <v>12</v>
      </c>
      <c r="I23">
        <v>2610524609</v>
      </c>
      <c r="J23" t="s">
        <v>633</v>
      </c>
      <c r="K23" t="s">
        <v>634</v>
      </c>
      <c r="L23">
        <v>26500</v>
      </c>
      <c r="M23" t="str">
        <f>"38.188741"</f>
        <v>38.188741</v>
      </c>
      <c r="N23" t="str">
        <f>"21.732651"</f>
        <v>21.732651</v>
      </c>
      <c r="O23" t="s">
        <v>28</v>
      </c>
      <c r="Q23" t="s">
        <v>28</v>
      </c>
      <c r="R23" t="s">
        <v>28</v>
      </c>
      <c r="S23" t="s">
        <v>28</v>
      </c>
      <c r="T23" t="s">
        <v>56</v>
      </c>
      <c r="U23" t="s">
        <v>44</v>
      </c>
    </row>
    <row r="24" spans="1:21">
      <c r="A24" t="s">
        <v>34</v>
      </c>
      <c r="B24" t="s">
        <v>35</v>
      </c>
      <c r="C24" t="s">
        <v>39</v>
      </c>
      <c r="D24" t="s">
        <v>40</v>
      </c>
      <c r="E24" t="str">
        <f>"9060207"</f>
        <v>9060207</v>
      </c>
      <c r="F24" t="s">
        <v>149</v>
      </c>
      <c r="G24">
        <v>9</v>
      </c>
      <c r="H24">
        <v>11</v>
      </c>
      <c r="I24">
        <v>2610522619</v>
      </c>
      <c r="J24" t="s">
        <v>150</v>
      </c>
      <c r="K24" t="s">
        <v>151</v>
      </c>
      <c r="L24">
        <v>26333</v>
      </c>
      <c r="M24" t="str">
        <f>"38.197474"</f>
        <v>38.197474</v>
      </c>
      <c r="N24" t="str">
        <f>"21.710313"</f>
        <v>21.710313</v>
      </c>
      <c r="O24" t="s">
        <v>28</v>
      </c>
      <c r="P24">
        <v>1</v>
      </c>
      <c r="Q24" t="s">
        <v>28</v>
      </c>
      <c r="R24" t="s">
        <v>28</v>
      </c>
      <c r="S24" t="s">
        <v>28</v>
      </c>
      <c r="T24" t="s">
        <v>45</v>
      </c>
      <c r="U24" t="s">
        <v>44</v>
      </c>
    </row>
    <row r="25" spans="1:21">
      <c r="A25" t="s">
        <v>34</v>
      </c>
      <c r="B25" t="s">
        <v>35</v>
      </c>
      <c r="C25" t="s">
        <v>39</v>
      </c>
      <c r="D25" t="s">
        <v>40</v>
      </c>
      <c r="E25" t="str">
        <f>"9060237"</f>
        <v>9060237</v>
      </c>
      <c r="F25" t="s">
        <v>787</v>
      </c>
      <c r="G25">
        <v>10</v>
      </c>
      <c r="H25">
        <v>12</v>
      </c>
      <c r="I25">
        <v>2610274185</v>
      </c>
      <c r="J25" t="s">
        <v>788</v>
      </c>
      <c r="K25" t="s">
        <v>400</v>
      </c>
      <c r="L25">
        <v>26223</v>
      </c>
      <c r="M25" t="str">
        <f>"38.250083"</f>
        <v>38.250083</v>
      </c>
      <c r="N25" t="str">
        <f>"21.739344"</f>
        <v>21.739344</v>
      </c>
      <c r="O25" t="s">
        <v>28</v>
      </c>
      <c r="Q25" t="s">
        <v>28</v>
      </c>
      <c r="R25" t="s">
        <v>28</v>
      </c>
      <c r="S25" t="s">
        <v>28</v>
      </c>
      <c r="T25" t="s">
        <v>264</v>
      </c>
      <c r="U25" t="s">
        <v>44</v>
      </c>
    </row>
    <row r="26" spans="1:21">
      <c r="A26" t="s">
        <v>34</v>
      </c>
      <c r="B26" t="s">
        <v>35</v>
      </c>
      <c r="C26" t="s">
        <v>39</v>
      </c>
      <c r="D26" t="s">
        <v>59</v>
      </c>
      <c r="E26" t="str">
        <f>"9060420"</f>
        <v>9060420</v>
      </c>
      <c r="F26" t="s">
        <v>751</v>
      </c>
      <c r="G26">
        <v>8</v>
      </c>
      <c r="H26">
        <v>6</v>
      </c>
      <c r="I26">
        <v>2610311466</v>
      </c>
      <c r="J26" t="s">
        <v>752</v>
      </c>
      <c r="K26" t="s">
        <v>753</v>
      </c>
      <c r="L26">
        <v>26223</v>
      </c>
      <c r="M26" t="str">
        <f>"38.251323"</f>
        <v>38.251323</v>
      </c>
      <c r="N26" t="str">
        <f>"21.749109"</f>
        <v>21.749109</v>
      </c>
      <c r="O26" t="s">
        <v>28</v>
      </c>
      <c r="Q26" t="s">
        <v>28</v>
      </c>
      <c r="R26" t="s">
        <v>28</v>
      </c>
      <c r="S26" t="s">
        <v>29</v>
      </c>
      <c r="T26" t="s">
        <v>63</v>
      </c>
      <c r="U26" t="s">
        <v>44</v>
      </c>
    </row>
    <row r="27" spans="1:21">
      <c r="A27" t="s">
        <v>34</v>
      </c>
      <c r="B27" t="s">
        <v>35</v>
      </c>
      <c r="C27" t="s">
        <v>39</v>
      </c>
      <c r="D27" t="s">
        <v>40</v>
      </c>
      <c r="E27" t="str">
        <f>"9060523"</f>
        <v>9060523</v>
      </c>
      <c r="F27" t="s">
        <v>765</v>
      </c>
      <c r="G27">
        <v>12</v>
      </c>
      <c r="H27">
        <v>12</v>
      </c>
      <c r="I27">
        <v>2610313453</v>
      </c>
      <c r="J27" t="s">
        <v>766</v>
      </c>
      <c r="K27" t="s">
        <v>767</v>
      </c>
      <c r="L27">
        <v>26334</v>
      </c>
      <c r="M27" t="str">
        <f>"38.222268"</f>
        <v>38.222268</v>
      </c>
      <c r="N27" t="str">
        <f>"21.744142"</f>
        <v>21.744142</v>
      </c>
      <c r="O27" t="s">
        <v>28</v>
      </c>
      <c r="Q27" t="s">
        <v>28</v>
      </c>
      <c r="R27" t="s">
        <v>28</v>
      </c>
      <c r="S27" t="s">
        <v>28</v>
      </c>
      <c r="T27" t="s">
        <v>67</v>
      </c>
      <c r="U27" t="s">
        <v>44</v>
      </c>
    </row>
    <row r="28" spans="1:21">
      <c r="A28" t="s">
        <v>34</v>
      </c>
      <c r="B28" t="s">
        <v>35</v>
      </c>
      <c r="C28" t="s">
        <v>39</v>
      </c>
      <c r="D28" t="s">
        <v>40</v>
      </c>
      <c r="E28" t="str">
        <f>"9060311"</f>
        <v>9060311</v>
      </c>
      <c r="F28" t="s">
        <v>768</v>
      </c>
      <c r="G28">
        <v>12</v>
      </c>
      <c r="H28">
        <v>12</v>
      </c>
      <c r="I28">
        <v>2610361099</v>
      </c>
      <c r="J28" t="s">
        <v>769</v>
      </c>
      <c r="K28" t="s">
        <v>770</v>
      </c>
      <c r="L28">
        <v>26334</v>
      </c>
      <c r="M28" t="str">
        <f>"38.224353"</f>
        <v>38.224353</v>
      </c>
      <c r="N28" t="str">
        <f>"21.742658"</f>
        <v>21.742658</v>
      </c>
      <c r="O28" t="s">
        <v>28</v>
      </c>
      <c r="Q28" t="s">
        <v>28</v>
      </c>
      <c r="R28" t="s">
        <v>28</v>
      </c>
      <c r="S28" t="s">
        <v>28</v>
      </c>
      <c r="T28" t="s">
        <v>67</v>
      </c>
      <c r="U28" t="s">
        <v>44</v>
      </c>
    </row>
    <row r="29" spans="1:21">
      <c r="A29" t="s">
        <v>34</v>
      </c>
      <c r="B29" t="s">
        <v>35</v>
      </c>
      <c r="C29" t="s">
        <v>39</v>
      </c>
      <c r="D29" t="s">
        <v>40</v>
      </c>
      <c r="E29" t="str">
        <f>"9060240"</f>
        <v>9060240</v>
      </c>
      <c r="F29" t="s">
        <v>832</v>
      </c>
      <c r="G29">
        <v>12</v>
      </c>
      <c r="H29">
        <v>12</v>
      </c>
      <c r="I29">
        <v>2610420954</v>
      </c>
      <c r="J29" t="s">
        <v>833</v>
      </c>
      <c r="K29" t="s">
        <v>834</v>
      </c>
      <c r="L29">
        <v>26441</v>
      </c>
      <c r="M29" t="str">
        <f>"38.261570"</f>
        <v>38.261570</v>
      </c>
      <c r="N29" t="str">
        <f>"21.754016"</f>
        <v>21.754016</v>
      </c>
      <c r="O29" t="s">
        <v>28</v>
      </c>
      <c r="Q29" t="s">
        <v>28</v>
      </c>
      <c r="R29" t="s">
        <v>28</v>
      </c>
      <c r="S29" t="s">
        <v>28</v>
      </c>
      <c r="T29" t="s">
        <v>97</v>
      </c>
      <c r="U29" t="s">
        <v>44</v>
      </c>
    </row>
    <row r="30" spans="1:21">
      <c r="A30" t="s">
        <v>34</v>
      </c>
      <c r="B30" t="s">
        <v>35</v>
      </c>
      <c r="C30" t="s">
        <v>39</v>
      </c>
      <c r="D30" t="s">
        <v>40</v>
      </c>
      <c r="E30" t="str">
        <f>"9060241"</f>
        <v>9060241</v>
      </c>
      <c r="F30" t="s">
        <v>413</v>
      </c>
      <c r="G30">
        <v>14</v>
      </c>
      <c r="H30">
        <v>14</v>
      </c>
      <c r="I30">
        <v>2610425142</v>
      </c>
      <c r="J30" t="s">
        <v>414</v>
      </c>
      <c r="K30" t="s">
        <v>415</v>
      </c>
      <c r="L30">
        <v>26442</v>
      </c>
      <c r="M30" t="str">
        <f>"38.264792"</f>
        <v>38.264792</v>
      </c>
      <c r="N30" t="str">
        <f>"21.746937"</f>
        <v>21.746937</v>
      </c>
      <c r="O30" t="s">
        <v>28</v>
      </c>
      <c r="Q30" t="s">
        <v>28</v>
      </c>
      <c r="R30" t="s">
        <v>28</v>
      </c>
      <c r="S30" t="s">
        <v>28</v>
      </c>
      <c r="T30" t="s">
        <v>97</v>
      </c>
      <c r="U30" t="s">
        <v>44</v>
      </c>
    </row>
    <row r="31" spans="1:21">
      <c r="A31" t="s">
        <v>34</v>
      </c>
      <c r="B31" t="s">
        <v>35</v>
      </c>
      <c r="C31" t="s">
        <v>39</v>
      </c>
      <c r="D31" t="s">
        <v>40</v>
      </c>
      <c r="E31" t="str">
        <f>"9060153"</f>
        <v>9060153</v>
      </c>
      <c r="F31" t="s">
        <v>85</v>
      </c>
      <c r="G31">
        <v>6</v>
      </c>
      <c r="H31">
        <v>6</v>
      </c>
      <c r="I31">
        <v>2610521977</v>
      </c>
      <c r="J31" t="s">
        <v>86</v>
      </c>
      <c r="K31" t="s">
        <v>87</v>
      </c>
      <c r="L31">
        <v>26333</v>
      </c>
      <c r="M31" t="str">
        <f>"38.210768"</f>
        <v>38.210768</v>
      </c>
      <c r="N31" t="str">
        <f>"21.716947"</f>
        <v>21.716947</v>
      </c>
      <c r="O31" t="s">
        <v>28</v>
      </c>
      <c r="P31">
        <v>1</v>
      </c>
      <c r="Q31" t="s">
        <v>28</v>
      </c>
      <c r="R31" t="s">
        <v>28</v>
      </c>
      <c r="S31" t="s">
        <v>28</v>
      </c>
      <c r="T31" t="s">
        <v>67</v>
      </c>
      <c r="U31" t="s">
        <v>44</v>
      </c>
    </row>
    <row r="32" spans="1:21">
      <c r="A32" t="s">
        <v>34</v>
      </c>
      <c r="B32" t="s">
        <v>35</v>
      </c>
      <c r="C32" t="s">
        <v>39</v>
      </c>
      <c r="D32" t="s">
        <v>40</v>
      </c>
      <c r="E32" t="str">
        <f>"9060382"</f>
        <v>9060382</v>
      </c>
      <c r="F32" t="s">
        <v>771</v>
      </c>
      <c r="G32">
        <v>12</v>
      </c>
      <c r="H32">
        <v>11</v>
      </c>
      <c r="I32">
        <v>2610640147</v>
      </c>
      <c r="J32" t="s">
        <v>772</v>
      </c>
      <c r="K32" t="s">
        <v>773</v>
      </c>
      <c r="L32">
        <v>26500</v>
      </c>
      <c r="M32" t="str">
        <f>"38.212938"</f>
        <v>38.212938</v>
      </c>
      <c r="N32" t="str">
        <f>"21.784719"</f>
        <v>21.784719</v>
      </c>
      <c r="O32" t="s">
        <v>28</v>
      </c>
      <c r="P32">
        <v>1</v>
      </c>
      <c r="Q32" t="s">
        <v>28</v>
      </c>
      <c r="R32" t="s">
        <v>28</v>
      </c>
      <c r="S32" t="s">
        <v>28</v>
      </c>
      <c r="T32" t="s">
        <v>45</v>
      </c>
      <c r="U32" t="s">
        <v>44</v>
      </c>
    </row>
    <row r="33" spans="1:21">
      <c r="A33" t="s">
        <v>34</v>
      </c>
      <c r="B33" t="s">
        <v>35</v>
      </c>
      <c r="C33" t="s">
        <v>39</v>
      </c>
      <c r="D33" t="s">
        <v>40</v>
      </c>
      <c r="E33" t="str">
        <f>"9520618"</f>
        <v>9520618</v>
      </c>
      <c r="F33" t="s">
        <v>872</v>
      </c>
      <c r="G33">
        <v>6</v>
      </c>
      <c r="H33">
        <v>7</v>
      </c>
      <c r="I33">
        <v>2610526541</v>
      </c>
      <c r="J33" t="s">
        <v>873</v>
      </c>
      <c r="K33" t="s">
        <v>874</v>
      </c>
      <c r="L33">
        <v>26333</v>
      </c>
      <c r="M33" t="str">
        <f>"38.192181"</f>
        <v>38.192181</v>
      </c>
      <c r="N33" t="str">
        <f>"21.711006"</f>
        <v>21.711006</v>
      </c>
      <c r="O33" t="s">
        <v>28</v>
      </c>
      <c r="Q33" t="s">
        <v>28</v>
      </c>
      <c r="R33" t="s">
        <v>28</v>
      </c>
      <c r="S33" t="s">
        <v>28</v>
      </c>
      <c r="T33" t="s">
        <v>45</v>
      </c>
      <c r="U33" t="s">
        <v>44</v>
      </c>
    </row>
    <row r="34" spans="1:21">
      <c r="A34" t="s">
        <v>34</v>
      </c>
      <c r="B34" t="s">
        <v>35</v>
      </c>
      <c r="C34" t="s">
        <v>39</v>
      </c>
      <c r="D34" t="s">
        <v>40</v>
      </c>
      <c r="E34" t="str">
        <f>"9060150"</f>
        <v>9060150</v>
      </c>
      <c r="F34" t="s">
        <v>495</v>
      </c>
      <c r="G34">
        <v>8</v>
      </c>
      <c r="H34">
        <v>8</v>
      </c>
      <c r="I34">
        <v>2610221075</v>
      </c>
      <c r="J34" t="s">
        <v>496</v>
      </c>
      <c r="K34" t="s">
        <v>318</v>
      </c>
      <c r="L34">
        <v>26225</v>
      </c>
      <c r="M34" t="str">
        <f>"38.243836"</f>
        <v>38.243836</v>
      </c>
      <c r="N34" t="str">
        <f>"21.738460"</f>
        <v>21.738460</v>
      </c>
      <c r="O34" t="s">
        <v>28</v>
      </c>
      <c r="Q34" t="s">
        <v>28</v>
      </c>
      <c r="R34" t="s">
        <v>28</v>
      </c>
      <c r="S34" t="s">
        <v>28</v>
      </c>
      <c r="T34" t="s">
        <v>264</v>
      </c>
      <c r="U34" t="s">
        <v>44</v>
      </c>
    </row>
    <row r="35" spans="1:21">
      <c r="A35" t="s">
        <v>34</v>
      </c>
      <c r="B35" t="s">
        <v>35</v>
      </c>
      <c r="C35" t="s">
        <v>39</v>
      </c>
      <c r="D35" t="s">
        <v>59</v>
      </c>
      <c r="E35" t="str">
        <f>"9060530"</f>
        <v>9060530</v>
      </c>
      <c r="F35" t="s">
        <v>902</v>
      </c>
      <c r="G35">
        <v>3</v>
      </c>
      <c r="H35">
        <v>3</v>
      </c>
      <c r="I35">
        <v>2610346440</v>
      </c>
      <c r="J35" t="s">
        <v>903</v>
      </c>
      <c r="K35" t="s">
        <v>904</v>
      </c>
      <c r="L35">
        <v>26222</v>
      </c>
      <c r="M35" t="str">
        <f>"38.243915"</f>
        <v>38.243915</v>
      </c>
      <c r="N35" t="str">
        <f>"21.731453"</f>
        <v>21.731453</v>
      </c>
      <c r="O35" t="s">
        <v>28</v>
      </c>
      <c r="Q35" t="s">
        <v>28</v>
      </c>
      <c r="R35" t="s">
        <v>28</v>
      </c>
      <c r="S35" t="s">
        <v>29</v>
      </c>
      <c r="T35" t="s">
        <v>63</v>
      </c>
      <c r="U35" t="s">
        <v>44</v>
      </c>
    </row>
    <row r="36" spans="1:21">
      <c r="A36" t="s">
        <v>34</v>
      </c>
      <c r="B36" t="s">
        <v>35</v>
      </c>
      <c r="C36" t="s">
        <v>39</v>
      </c>
      <c r="D36" t="s">
        <v>40</v>
      </c>
      <c r="E36" t="str">
        <f>"9060244"</f>
        <v>9060244</v>
      </c>
      <c r="F36" t="s">
        <v>835</v>
      </c>
      <c r="G36">
        <v>6</v>
      </c>
      <c r="H36">
        <v>6</v>
      </c>
      <c r="I36">
        <v>2610422800</v>
      </c>
      <c r="J36" t="s">
        <v>836</v>
      </c>
      <c r="K36" t="s">
        <v>837</v>
      </c>
      <c r="L36">
        <v>26443</v>
      </c>
      <c r="M36" t="str">
        <f>"38.280282"</f>
        <v>38.280282</v>
      </c>
      <c r="N36" t="str">
        <f>"21.773146"</f>
        <v>21.773146</v>
      </c>
      <c r="O36" t="s">
        <v>28</v>
      </c>
      <c r="Q36" t="s">
        <v>28</v>
      </c>
      <c r="R36" t="s">
        <v>28</v>
      </c>
      <c r="S36" t="s">
        <v>28</v>
      </c>
      <c r="T36" t="s">
        <v>97</v>
      </c>
      <c r="U36" t="s">
        <v>44</v>
      </c>
    </row>
    <row r="37" spans="1:21">
      <c r="A37" t="s">
        <v>34</v>
      </c>
      <c r="B37" t="s">
        <v>35</v>
      </c>
      <c r="C37" t="s">
        <v>39</v>
      </c>
      <c r="D37" t="s">
        <v>40</v>
      </c>
      <c r="E37" t="str">
        <f>"9060313"</f>
        <v>9060313</v>
      </c>
      <c r="F37" t="s">
        <v>88</v>
      </c>
      <c r="G37">
        <v>12</v>
      </c>
      <c r="H37">
        <v>12</v>
      </c>
      <c r="I37">
        <v>2610641534</v>
      </c>
      <c r="J37" t="s">
        <v>89</v>
      </c>
      <c r="K37" t="s">
        <v>90</v>
      </c>
      <c r="L37">
        <v>26335</v>
      </c>
      <c r="M37" t="str">
        <f>"38.225789"</f>
        <v>38.225789</v>
      </c>
      <c r="N37" t="str">
        <f>"21.761971"</f>
        <v>21.761971</v>
      </c>
      <c r="O37" t="s">
        <v>28</v>
      </c>
      <c r="P37">
        <v>1</v>
      </c>
      <c r="Q37" t="s">
        <v>28</v>
      </c>
      <c r="R37" t="s">
        <v>28</v>
      </c>
      <c r="S37" t="s">
        <v>28</v>
      </c>
      <c r="T37" t="s">
        <v>45</v>
      </c>
      <c r="U37" t="s">
        <v>44</v>
      </c>
    </row>
    <row r="38" spans="1:21">
      <c r="A38" t="s">
        <v>34</v>
      </c>
      <c r="B38" t="s">
        <v>35</v>
      </c>
      <c r="C38" t="s">
        <v>39</v>
      </c>
      <c r="D38" t="s">
        <v>40</v>
      </c>
      <c r="E38" t="str">
        <f>"9060245"</f>
        <v>9060245</v>
      </c>
      <c r="F38" t="s">
        <v>641</v>
      </c>
      <c r="G38">
        <v>12</v>
      </c>
      <c r="H38">
        <v>12</v>
      </c>
      <c r="I38">
        <v>2610223118</v>
      </c>
      <c r="J38" t="s">
        <v>642</v>
      </c>
      <c r="K38" t="s">
        <v>643</v>
      </c>
      <c r="L38">
        <v>26335</v>
      </c>
      <c r="M38" t="str">
        <f>"38.230614"</f>
        <v>38.230614</v>
      </c>
      <c r="N38" t="str">
        <f>"21.751846"</f>
        <v>21.751846</v>
      </c>
      <c r="O38" t="s">
        <v>28</v>
      </c>
      <c r="Q38" t="s">
        <v>28</v>
      </c>
      <c r="R38" t="s">
        <v>28</v>
      </c>
      <c r="S38" t="s">
        <v>28</v>
      </c>
      <c r="T38" t="s">
        <v>45</v>
      </c>
      <c r="U38" t="s">
        <v>44</v>
      </c>
    </row>
    <row r="39" spans="1:21">
      <c r="A39" t="s">
        <v>34</v>
      </c>
      <c r="B39" t="s">
        <v>35</v>
      </c>
      <c r="C39" t="s">
        <v>39</v>
      </c>
      <c r="D39" t="s">
        <v>40</v>
      </c>
      <c r="E39" t="str">
        <f>"9060246"</f>
        <v>9060246</v>
      </c>
      <c r="F39" t="s">
        <v>844</v>
      </c>
      <c r="G39">
        <v>7</v>
      </c>
      <c r="H39">
        <v>7</v>
      </c>
      <c r="I39">
        <v>2610424741</v>
      </c>
      <c r="J39" t="s">
        <v>845</v>
      </c>
      <c r="K39" t="s">
        <v>846</v>
      </c>
      <c r="L39">
        <v>26443</v>
      </c>
      <c r="M39" t="str">
        <f>"38.266528"</f>
        <v>38.266528</v>
      </c>
      <c r="N39" t="str">
        <f>"21.766564"</f>
        <v>21.766564</v>
      </c>
      <c r="O39" t="s">
        <v>28</v>
      </c>
      <c r="Q39" t="s">
        <v>28</v>
      </c>
      <c r="R39" t="s">
        <v>28</v>
      </c>
      <c r="S39" t="s">
        <v>28</v>
      </c>
      <c r="T39" t="s">
        <v>97</v>
      </c>
      <c r="U39" t="s">
        <v>44</v>
      </c>
    </row>
    <row r="40" spans="1:21">
      <c r="A40" t="s">
        <v>34</v>
      </c>
      <c r="B40" t="s">
        <v>35</v>
      </c>
      <c r="C40" t="s">
        <v>39</v>
      </c>
      <c r="D40" t="s">
        <v>40</v>
      </c>
      <c r="E40" t="str">
        <f>"9060314"</f>
        <v>9060314</v>
      </c>
      <c r="F40" t="s">
        <v>50</v>
      </c>
      <c r="G40">
        <v>11</v>
      </c>
      <c r="H40">
        <v>12</v>
      </c>
      <c r="I40">
        <v>2610640385</v>
      </c>
      <c r="J40" t="s">
        <v>51</v>
      </c>
      <c r="K40" t="s">
        <v>52</v>
      </c>
      <c r="L40">
        <v>26335</v>
      </c>
      <c r="M40" t="str">
        <f>"38.207990"</f>
        <v>38.207990</v>
      </c>
      <c r="N40" t="str">
        <f>"21.770284"</f>
        <v>21.770284</v>
      </c>
      <c r="O40" t="s">
        <v>28</v>
      </c>
      <c r="Q40" t="s">
        <v>28</v>
      </c>
      <c r="R40" t="s">
        <v>28</v>
      </c>
      <c r="S40" t="s">
        <v>28</v>
      </c>
      <c r="T40" t="s">
        <v>45</v>
      </c>
      <c r="U40" t="s">
        <v>44</v>
      </c>
    </row>
    <row r="41" spans="1:21">
      <c r="A41" t="s">
        <v>34</v>
      </c>
      <c r="B41" t="s">
        <v>35</v>
      </c>
      <c r="C41" t="s">
        <v>39</v>
      </c>
      <c r="D41" t="s">
        <v>40</v>
      </c>
      <c r="E41" t="str">
        <f>"9060315"</f>
        <v>9060315</v>
      </c>
      <c r="F41" t="s">
        <v>143</v>
      </c>
      <c r="G41">
        <v>14</v>
      </c>
      <c r="H41">
        <v>14</v>
      </c>
      <c r="I41">
        <v>2610643765</v>
      </c>
      <c r="J41" t="s">
        <v>144</v>
      </c>
      <c r="K41" t="s">
        <v>145</v>
      </c>
      <c r="L41">
        <v>26334</v>
      </c>
      <c r="M41" t="str">
        <f>"38.211169"</f>
        <v>38.211169</v>
      </c>
      <c r="N41" t="str">
        <f>"21.754381"</f>
        <v>21.754381</v>
      </c>
      <c r="O41" t="s">
        <v>28</v>
      </c>
      <c r="Q41" t="s">
        <v>28</v>
      </c>
      <c r="R41" t="s">
        <v>28</v>
      </c>
      <c r="S41" t="s">
        <v>28</v>
      </c>
      <c r="T41" t="s">
        <v>45</v>
      </c>
      <c r="U41" t="s">
        <v>44</v>
      </c>
    </row>
    <row r="42" spans="1:21">
      <c r="A42" t="s">
        <v>34</v>
      </c>
      <c r="B42" t="s">
        <v>35</v>
      </c>
      <c r="C42" t="s">
        <v>39</v>
      </c>
      <c r="D42" t="s">
        <v>40</v>
      </c>
      <c r="E42" t="str">
        <f>"9060316"</f>
        <v>9060316</v>
      </c>
      <c r="F42" t="s">
        <v>122</v>
      </c>
      <c r="G42">
        <v>11</v>
      </c>
      <c r="H42">
        <v>13</v>
      </c>
      <c r="I42">
        <v>2610271267</v>
      </c>
      <c r="J42" t="s">
        <v>123</v>
      </c>
      <c r="K42" t="s">
        <v>93</v>
      </c>
      <c r="L42">
        <v>26331</v>
      </c>
      <c r="M42" t="str">
        <f>"38.233675"</f>
        <v>38.233675</v>
      </c>
      <c r="N42" t="str">
        <f>"21.762676"</f>
        <v>21.762676</v>
      </c>
      <c r="O42" t="s">
        <v>28</v>
      </c>
      <c r="Q42" t="s">
        <v>28</v>
      </c>
      <c r="R42" t="s">
        <v>28</v>
      </c>
      <c r="S42" t="s">
        <v>28</v>
      </c>
      <c r="T42" t="s">
        <v>45</v>
      </c>
      <c r="U42" t="s">
        <v>44</v>
      </c>
    </row>
    <row r="43" spans="1:21">
      <c r="A43" t="s">
        <v>34</v>
      </c>
      <c r="B43" t="s">
        <v>35</v>
      </c>
      <c r="C43" t="s">
        <v>39</v>
      </c>
      <c r="D43" t="s">
        <v>40</v>
      </c>
      <c r="E43" t="str">
        <f>"9060154"</f>
        <v>9060154</v>
      </c>
      <c r="F43" t="s">
        <v>64</v>
      </c>
      <c r="G43">
        <v>12</v>
      </c>
      <c r="H43">
        <v>12</v>
      </c>
      <c r="I43">
        <v>2610322712</v>
      </c>
      <c r="J43" t="s">
        <v>65</v>
      </c>
      <c r="K43" t="s">
        <v>66</v>
      </c>
      <c r="L43">
        <v>26332</v>
      </c>
      <c r="M43" t="str">
        <f>"38.219610"</f>
        <v>38.219610</v>
      </c>
      <c r="N43" t="str">
        <f>"21.729432"</f>
        <v>21.729432</v>
      </c>
      <c r="O43" t="s">
        <v>28</v>
      </c>
      <c r="P43">
        <v>1</v>
      </c>
      <c r="Q43" t="s">
        <v>28</v>
      </c>
      <c r="R43" t="s">
        <v>28</v>
      </c>
      <c r="S43" t="s">
        <v>28</v>
      </c>
      <c r="T43" t="s">
        <v>67</v>
      </c>
      <c r="U43" t="s">
        <v>44</v>
      </c>
    </row>
    <row r="44" spans="1:21">
      <c r="A44" t="s">
        <v>34</v>
      </c>
      <c r="B44" t="s">
        <v>35</v>
      </c>
      <c r="C44" t="s">
        <v>39</v>
      </c>
      <c r="D44" t="s">
        <v>40</v>
      </c>
      <c r="E44" t="str">
        <f>"9060247"</f>
        <v>9060247</v>
      </c>
      <c r="F44" t="s">
        <v>265</v>
      </c>
      <c r="G44">
        <v>12</v>
      </c>
      <c r="H44">
        <v>12</v>
      </c>
      <c r="I44">
        <v>2613600450</v>
      </c>
      <c r="J44" t="s">
        <v>266</v>
      </c>
      <c r="K44" t="s">
        <v>267</v>
      </c>
      <c r="L44">
        <v>26442</v>
      </c>
      <c r="M44" t="str">
        <f>"38.268999"</f>
        <v>38.268999</v>
      </c>
      <c r="N44" t="str">
        <f>"21.746505"</f>
        <v>21.746505</v>
      </c>
      <c r="O44" t="s">
        <v>28</v>
      </c>
      <c r="P44">
        <v>1</v>
      </c>
      <c r="Q44" t="s">
        <v>28</v>
      </c>
      <c r="R44" t="s">
        <v>28</v>
      </c>
      <c r="S44" t="s">
        <v>28</v>
      </c>
      <c r="T44" t="s">
        <v>97</v>
      </c>
      <c r="U44" t="s">
        <v>44</v>
      </c>
    </row>
    <row r="45" spans="1:21">
      <c r="A45" t="s">
        <v>34</v>
      </c>
      <c r="B45" t="s">
        <v>35</v>
      </c>
      <c r="C45" t="s">
        <v>39</v>
      </c>
      <c r="D45" t="s">
        <v>40</v>
      </c>
      <c r="E45" t="str">
        <f>"9060248"</f>
        <v>9060248</v>
      </c>
      <c r="F45" t="s">
        <v>206</v>
      </c>
      <c r="G45">
        <v>12</v>
      </c>
      <c r="H45">
        <v>12</v>
      </c>
      <c r="I45">
        <v>2610421256</v>
      </c>
      <c r="J45" t="s">
        <v>207</v>
      </c>
      <c r="K45" t="s">
        <v>208</v>
      </c>
      <c r="L45">
        <v>26442</v>
      </c>
      <c r="M45" t="str">
        <f>"38.276334"</f>
        <v>38.276334</v>
      </c>
      <c r="N45" t="str">
        <f>"21.760657"</f>
        <v>21.760657</v>
      </c>
      <c r="O45" t="s">
        <v>28</v>
      </c>
      <c r="Q45" t="s">
        <v>28</v>
      </c>
      <c r="R45" t="s">
        <v>28</v>
      </c>
      <c r="S45" t="s">
        <v>28</v>
      </c>
      <c r="T45" t="s">
        <v>97</v>
      </c>
      <c r="U45" t="s">
        <v>44</v>
      </c>
    </row>
    <row r="46" spans="1:21">
      <c r="A46" t="s">
        <v>34</v>
      </c>
      <c r="B46" t="s">
        <v>35</v>
      </c>
      <c r="C46" t="s">
        <v>39</v>
      </c>
      <c r="D46" t="s">
        <v>40</v>
      </c>
      <c r="E46" t="str">
        <f>"9060243"</f>
        <v>9060243</v>
      </c>
      <c r="F46" t="s">
        <v>820</v>
      </c>
      <c r="G46">
        <v>7</v>
      </c>
      <c r="H46">
        <v>7</v>
      </c>
      <c r="I46">
        <v>2610275494</v>
      </c>
      <c r="J46" t="s">
        <v>821</v>
      </c>
      <c r="K46" t="s">
        <v>822</v>
      </c>
      <c r="L46">
        <v>26225</v>
      </c>
      <c r="M46" t="str">
        <f>"38.241737"</f>
        <v>38.241737</v>
      </c>
      <c r="N46" t="str">
        <f>"21.739172"</f>
        <v>21.739172</v>
      </c>
      <c r="O46" t="s">
        <v>28</v>
      </c>
      <c r="Q46" t="s">
        <v>28</v>
      </c>
      <c r="R46" t="s">
        <v>28</v>
      </c>
      <c r="S46" t="s">
        <v>28</v>
      </c>
      <c r="T46" t="s">
        <v>264</v>
      </c>
      <c r="U46" t="s">
        <v>44</v>
      </c>
    </row>
    <row r="47" spans="1:21">
      <c r="A47" t="s">
        <v>34</v>
      </c>
      <c r="B47" t="s">
        <v>35</v>
      </c>
      <c r="C47" t="s">
        <v>39</v>
      </c>
      <c r="D47" t="s">
        <v>59</v>
      </c>
      <c r="E47" t="str">
        <f>"9060598"</f>
        <v>9060598</v>
      </c>
      <c r="F47" t="s">
        <v>880</v>
      </c>
      <c r="G47">
        <v>5</v>
      </c>
      <c r="H47">
        <v>5</v>
      </c>
      <c r="I47">
        <v>2610526232</v>
      </c>
      <c r="J47" t="s">
        <v>881</v>
      </c>
      <c r="K47" t="s">
        <v>882</v>
      </c>
      <c r="L47">
        <v>26335</v>
      </c>
      <c r="M47" t="str">
        <f>"38.235038"</f>
        <v>38.235038</v>
      </c>
      <c r="N47" t="str">
        <f>"21.745768"</f>
        <v>21.745768</v>
      </c>
      <c r="O47" t="s">
        <v>28</v>
      </c>
      <c r="Q47" t="s">
        <v>28</v>
      </c>
      <c r="R47" t="s">
        <v>28</v>
      </c>
      <c r="S47" t="s">
        <v>29</v>
      </c>
      <c r="T47" t="s">
        <v>63</v>
      </c>
      <c r="U47" t="s">
        <v>44</v>
      </c>
    </row>
    <row r="48" spans="1:21">
      <c r="A48" t="s">
        <v>34</v>
      </c>
      <c r="B48" t="s">
        <v>35</v>
      </c>
      <c r="C48" t="s">
        <v>39</v>
      </c>
      <c r="D48" t="s">
        <v>40</v>
      </c>
      <c r="E48" t="str">
        <f>"9060249"</f>
        <v>9060249</v>
      </c>
      <c r="F48" t="s">
        <v>847</v>
      </c>
      <c r="G48">
        <v>12</v>
      </c>
      <c r="H48">
        <v>12</v>
      </c>
      <c r="I48">
        <v>2610421055</v>
      </c>
      <c r="J48" t="s">
        <v>848</v>
      </c>
      <c r="K48" t="s">
        <v>849</v>
      </c>
      <c r="L48">
        <v>26443</v>
      </c>
      <c r="M48" t="str">
        <f>"38.268137"</f>
        <v>38.268137</v>
      </c>
      <c r="N48" t="str">
        <f>"21.757199"</f>
        <v>21.757199</v>
      </c>
      <c r="O48" t="s">
        <v>28</v>
      </c>
      <c r="Q48" t="s">
        <v>28</v>
      </c>
      <c r="R48" t="s">
        <v>28</v>
      </c>
      <c r="S48" t="s">
        <v>28</v>
      </c>
      <c r="T48" t="s">
        <v>97</v>
      </c>
      <c r="U48" t="s">
        <v>44</v>
      </c>
    </row>
    <row r="49" spans="1:21">
      <c r="A49" t="s">
        <v>34</v>
      </c>
      <c r="B49" t="s">
        <v>35</v>
      </c>
      <c r="C49" t="s">
        <v>39</v>
      </c>
      <c r="D49" t="s">
        <v>40</v>
      </c>
      <c r="E49" t="str">
        <f>"9060317"</f>
        <v>9060317</v>
      </c>
      <c r="F49" t="s">
        <v>810</v>
      </c>
      <c r="G49">
        <v>11</v>
      </c>
      <c r="H49">
        <v>12</v>
      </c>
      <c r="I49">
        <v>2610521189</v>
      </c>
      <c r="J49" t="s">
        <v>811</v>
      </c>
      <c r="K49" t="s">
        <v>812</v>
      </c>
      <c r="L49">
        <v>26332</v>
      </c>
      <c r="M49" t="str">
        <f>"38.204743"</f>
        <v>38.204743</v>
      </c>
      <c r="N49" t="str">
        <f>"21.738220"</f>
        <v>21.738220</v>
      </c>
      <c r="O49" t="s">
        <v>28</v>
      </c>
      <c r="Q49" t="s">
        <v>28</v>
      </c>
      <c r="R49" t="s">
        <v>28</v>
      </c>
      <c r="S49" t="s">
        <v>28</v>
      </c>
      <c r="T49" t="s">
        <v>67</v>
      </c>
      <c r="U49" t="s">
        <v>44</v>
      </c>
    </row>
    <row r="50" spans="1:21">
      <c r="A50" t="s">
        <v>34</v>
      </c>
      <c r="B50" t="s">
        <v>35</v>
      </c>
      <c r="C50" t="s">
        <v>39</v>
      </c>
      <c r="D50" t="s">
        <v>40</v>
      </c>
      <c r="E50" t="str">
        <f>"9060156"</f>
        <v>9060156</v>
      </c>
      <c r="F50" t="s">
        <v>128</v>
      </c>
      <c r="G50">
        <v>6</v>
      </c>
      <c r="H50">
        <v>6</v>
      </c>
      <c r="I50">
        <v>2610327278</v>
      </c>
      <c r="J50" t="s">
        <v>129</v>
      </c>
      <c r="K50" t="s">
        <v>130</v>
      </c>
      <c r="L50">
        <v>26332</v>
      </c>
      <c r="M50" t="str">
        <f>"38.214236"</f>
        <v>38.214236</v>
      </c>
      <c r="N50" t="str">
        <f>"21.724855"</f>
        <v>21.724855</v>
      </c>
      <c r="O50" t="s">
        <v>28</v>
      </c>
      <c r="Q50" t="s">
        <v>28</v>
      </c>
      <c r="R50" t="s">
        <v>28</v>
      </c>
      <c r="S50" t="s">
        <v>28</v>
      </c>
      <c r="T50" t="s">
        <v>67</v>
      </c>
      <c r="U50" t="s">
        <v>44</v>
      </c>
    </row>
    <row r="51" spans="1:21">
      <c r="A51" t="s">
        <v>34</v>
      </c>
      <c r="B51" t="s">
        <v>35</v>
      </c>
      <c r="C51" t="s">
        <v>39</v>
      </c>
      <c r="D51" t="s">
        <v>40</v>
      </c>
      <c r="E51" t="str">
        <f>"9060318"</f>
        <v>9060318</v>
      </c>
      <c r="F51" t="s">
        <v>73</v>
      </c>
      <c r="G51">
        <v>12</v>
      </c>
      <c r="H51">
        <v>12</v>
      </c>
      <c r="I51">
        <v>2610327048</v>
      </c>
      <c r="J51" t="s">
        <v>74</v>
      </c>
      <c r="K51" t="s">
        <v>75</v>
      </c>
      <c r="L51">
        <v>26332</v>
      </c>
      <c r="M51" t="str">
        <f>"38.228632"</f>
        <v>38.228632</v>
      </c>
      <c r="N51" t="str">
        <f>"21.736638"</f>
        <v>21.736638</v>
      </c>
      <c r="O51" t="s">
        <v>28</v>
      </c>
      <c r="Q51" t="s">
        <v>28</v>
      </c>
      <c r="R51" t="s">
        <v>28</v>
      </c>
      <c r="S51" t="s">
        <v>28</v>
      </c>
      <c r="T51" t="s">
        <v>67</v>
      </c>
      <c r="U51" t="s">
        <v>44</v>
      </c>
    </row>
    <row r="52" spans="1:21">
      <c r="A52" t="s">
        <v>34</v>
      </c>
      <c r="B52" t="s">
        <v>35</v>
      </c>
      <c r="C52" t="s">
        <v>39</v>
      </c>
      <c r="D52" t="s">
        <v>40</v>
      </c>
      <c r="E52" t="str">
        <f>"9060576"</f>
        <v>9060576</v>
      </c>
      <c r="F52" t="s">
        <v>370</v>
      </c>
      <c r="G52">
        <v>12</v>
      </c>
      <c r="H52">
        <v>12</v>
      </c>
      <c r="I52">
        <v>2610333312</v>
      </c>
      <c r="J52" t="s">
        <v>371</v>
      </c>
      <c r="K52" t="s">
        <v>282</v>
      </c>
      <c r="L52">
        <v>26333</v>
      </c>
      <c r="M52" t="str">
        <f>"38.226804"</f>
        <v>38.226804</v>
      </c>
      <c r="N52" t="str">
        <f>"21.729162"</f>
        <v>21.729162</v>
      </c>
      <c r="O52" t="s">
        <v>28</v>
      </c>
      <c r="Q52" t="s">
        <v>28</v>
      </c>
      <c r="R52" t="s">
        <v>28</v>
      </c>
      <c r="S52" t="s">
        <v>28</v>
      </c>
      <c r="T52" t="s">
        <v>67</v>
      </c>
      <c r="U52" t="s">
        <v>44</v>
      </c>
    </row>
    <row r="53" spans="1:21">
      <c r="A53" t="s">
        <v>34</v>
      </c>
      <c r="B53" t="s">
        <v>35</v>
      </c>
      <c r="C53" t="s">
        <v>39</v>
      </c>
      <c r="D53" t="s">
        <v>40</v>
      </c>
      <c r="E53" t="str">
        <f>"9060250"</f>
        <v>9060250</v>
      </c>
      <c r="F53" t="s">
        <v>337</v>
      </c>
      <c r="G53">
        <v>12</v>
      </c>
      <c r="H53">
        <v>12</v>
      </c>
      <c r="I53">
        <v>2610328877</v>
      </c>
      <c r="J53" t="s">
        <v>338</v>
      </c>
      <c r="K53" t="s">
        <v>339</v>
      </c>
      <c r="L53">
        <v>26226</v>
      </c>
      <c r="M53" t="str">
        <f>"38.230110"</f>
        <v>38.230110</v>
      </c>
      <c r="N53" t="str">
        <f>"21.745407"</f>
        <v>21.745407</v>
      </c>
      <c r="O53" t="s">
        <v>28</v>
      </c>
      <c r="Q53" t="s">
        <v>28</v>
      </c>
      <c r="R53" t="s">
        <v>28</v>
      </c>
      <c r="S53" t="s">
        <v>28</v>
      </c>
      <c r="T53" t="s">
        <v>264</v>
      </c>
      <c r="U53" t="s">
        <v>44</v>
      </c>
    </row>
    <row r="54" spans="1:21">
      <c r="A54" t="s">
        <v>34</v>
      </c>
      <c r="B54" t="s">
        <v>35</v>
      </c>
      <c r="C54" t="s">
        <v>39</v>
      </c>
      <c r="D54" t="s">
        <v>40</v>
      </c>
      <c r="E54" t="str">
        <f>"9060383"</f>
        <v>9060383</v>
      </c>
      <c r="F54" t="s">
        <v>838</v>
      </c>
      <c r="G54">
        <v>15</v>
      </c>
      <c r="H54">
        <v>15</v>
      </c>
      <c r="I54">
        <v>2610424821</v>
      </c>
      <c r="J54" t="s">
        <v>839</v>
      </c>
      <c r="K54" t="s">
        <v>443</v>
      </c>
      <c r="L54">
        <v>26441</v>
      </c>
      <c r="M54" t="str">
        <f>"38.258898"</f>
        <v>38.258898</v>
      </c>
      <c r="N54" t="str">
        <f>"21.744981"</f>
        <v>21.744981</v>
      </c>
      <c r="O54" t="s">
        <v>28</v>
      </c>
      <c r="P54">
        <v>2</v>
      </c>
      <c r="Q54" t="s">
        <v>28</v>
      </c>
      <c r="R54" t="s">
        <v>28</v>
      </c>
      <c r="S54" t="s">
        <v>28</v>
      </c>
      <c r="T54" t="s">
        <v>264</v>
      </c>
      <c r="U54" t="s">
        <v>44</v>
      </c>
    </row>
    <row r="55" spans="1:21">
      <c r="A55" t="s">
        <v>34</v>
      </c>
      <c r="B55" t="s">
        <v>35</v>
      </c>
      <c r="C55" t="s">
        <v>39</v>
      </c>
      <c r="D55" t="s">
        <v>40</v>
      </c>
      <c r="E55" t="str">
        <f>"9060252"</f>
        <v>9060252</v>
      </c>
      <c r="F55" t="s">
        <v>864</v>
      </c>
      <c r="G55">
        <v>6</v>
      </c>
      <c r="H55">
        <v>6</v>
      </c>
      <c r="I55">
        <v>2610459171</v>
      </c>
      <c r="J55" t="s">
        <v>865</v>
      </c>
      <c r="K55" t="s">
        <v>866</v>
      </c>
      <c r="L55">
        <v>26443</v>
      </c>
      <c r="M55" t="str">
        <f>"38.258781"</f>
        <v>38.258781</v>
      </c>
      <c r="N55" t="str">
        <f>"21.786685"</f>
        <v>21.786685</v>
      </c>
      <c r="O55" t="s">
        <v>28</v>
      </c>
      <c r="Q55" t="s">
        <v>28</v>
      </c>
      <c r="R55" t="s">
        <v>28</v>
      </c>
      <c r="S55" t="s">
        <v>28</v>
      </c>
      <c r="T55" t="s">
        <v>97</v>
      </c>
      <c r="U55" t="s">
        <v>44</v>
      </c>
    </row>
    <row r="56" spans="1:21">
      <c r="A56" t="s">
        <v>34</v>
      </c>
      <c r="B56" t="s">
        <v>35</v>
      </c>
      <c r="C56" t="s">
        <v>39</v>
      </c>
      <c r="D56" t="s">
        <v>40</v>
      </c>
      <c r="E56" t="str">
        <f>"9060155"</f>
        <v>9060155</v>
      </c>
      <c r="F56" t="s">
        <v>438</v>
      </c>
      <c r="G56">
        <v>6</v>
      </c>
      <c r="H56">
        <v>7</v>
      </c>
      <c r="I56">
        <v>2610321707</v>
      </c>
      <c r="J56" t="s">
        <v>439</v>
      </c>
      <c r="K56" t="s">
        <v>440</v>
      </c>
      <c r="L56">
        <v>26224</v>
      </c>
      <c r="M56" t="str">
        <f>"38.238876"</f>
        <v>38.238876</v>
      </c>
      <c r="N56" t="str">
        <f>"21.735542"</f>
        <v>21.735542</v>
      </c>
      <c r="O56" t="s">
        <v>28</v>
      </c>
      <c r="Q56" t="s">
        <v>28</v>
      </c>
      <c r="R56" t="s">
        <v>28</v>
      </c>
      <c r="S56" t="s">
        <v>28</v>
      </c>
      <c r="T56" t="s">
        <v>264</v>
      </c>
      <c r="U56" t="s">
        <v>44</v>
      </c>
    </row>
    <row r="57" spans="1:21">
      <c r="A57" t="s">
        <v>34</v>
      </c>
      <c r="B57" t="s">
        <v>35</v>
      </c>
      <c r="C57" t="s">
        <v>39</v>
      </c>
      <c r="D57" t="s">
        <v>40</v>
      </c>
      <c r="E57" t="str">
        <f>"9060449"</f>
        <v>9060449</v>
      </c>
      <c r="F57" t="s">
        <v>322</v>
      </c>
      <c r="G57">
        <v>12</v>
      </c>
      <c r="H57">
        <v>13</v>
      </c>
      <c r="I57">
        <v>2610329427</v>
      </c>
      <c r="J57" t="s">
        <v>323</v>
      </c>
      <c r="K57" t="s">
        <v>324</v>
      </c>
      <c r="L57">
        <v>26332</v>
      </c>
      <c r="M57" t="str">
        <f>"38.222400"</f>
        <v>38.222400</v>
      </c>
      <c r="N57" t="str">
        <f>"21.740161"</f>
        <v>21.740161</v>
      </c>
      <c r="O57" t="s">
        <v>28</v>
      </c>
      <c r="Q57" t="s">
        <v>28</v>
      </c>
      <c r="R57" t="s">
        <v>28</v>
      </c>
      <c r="S57" t="s">
        <v>28</v>
      </c>
      <c r="T57" t="s">
        <v>67</v>
      </c>
      <c r="U57" t="s">
        <v>44</v>
      </c>
    </row>
    <row r="58" spans="1:21">
      <c r="A58" t="s">
        <v>34</v>
      </c>
      <c r="B58" t="s">
        <v>35</v>
      </c>
      <c r="C58" t="s">
        <v>39</v>
      </c>
      <c r="D58" t="s">
        <v>40</v>
      </c>
      <c r="E58" t="str">
        <f>"9060474"</f>
        <v>9060474</v>
      </c>
      <c r="F58" t="s">
        <v>175</v>
      </c>
      <c r="G58">
        <v>6</v>
      </c>
      <c r="H58">
        <v>9</v>
      </c>
      <c r="I58">
        <v>2610329856</v>
      </c>
      <c r="J58" t="s">
        <v>176</v>
      </c>
      <c r="K58" t="s">
        <v>177</v>
      </c>
      <c r="L58">
        <v>26332</v>
      </c>
      <c r="M58" t="str">
        <f>"38.217564"</f>
        <v>38.217564</v>
      </c>
      <c r="N58" t="str">
        <f>"21.737242"</f>
        <v>21.737242</v>
      </c>
      <c r="O58" t="s">
        <v>28</v>
      </c>
      <c r="P58">
        <v>2</v>
      </c>
      <c r="Q58" t="s">
        <v>28</v>
      </c>
      <c r="R58" t="s">
        <v>28</v>
      </c>
      <c r="S58" t="s">
        <v>28</v>
      </c>
      <c r="T58" t="s">
        <v>67</v>
      </c>
      <c r="U58" t="s">
        <v>44</v>
      </c>
    </row>
    <row r="59" spans="1:21">
      <c r="A59" t="s">
        <v>34</v>
      </c>
      <c r="B59" t="s">
        <v>35</v>
      </c>
      <c r="C59" t="s">
        <v>39</v>
      </c>
      <c r="D59" t="s">
        <v>40</v>
      </c>
      <c r="E59" t="str">
        <f>"9060473"</f>
        <v>9060473</v>
      </c>
      <c r="F59" t="s">
        <v>869</v>
      </c>
      <c r="G59">
        <v>7</v>
      </c>
      <c r="H59">
        <v>8</v>
      </c>
      <c r="I59">
        <v>2610429056</v>
      </c>
      <c r="J59" t="s">
        <v>870</v>
      </c>
      <c r="K59" t="s">
        <v>871</v>
      </c>
      <c r="L59">
        <v>26442</v>
      </c>
      <c r="M59" t="str">
        <f>"38.286538"</f>
        <v>38.286538</v>
      </c>
      <c r="N59" t="str">
        <f>"21.762586"</f>
        <v>21.762586</v>
      </c>
      <c r="O59" t="s">
        <v>28</v>
      </c>
      <c r="Q59" t="s">
        <v>28</v>
      </c>
      <c r="R59" t="s">
        <v>28</v>
      </c>
      <c r="S59" t="s">
        <v>28</v>
      </c>
      <c r="T59" t="s">
        <v>97</v>
      </c>
      <c r="U59" t="s">
        <v>44</v>
      </c>
    </row>
    <row r="60" spans="1:21">
      <c r="A60" t="s">
        <v>34</v>
      </c>
      <c r="B60" t="s">
        <v>35</v>
      </c>
      <c r="C60" t="s">
        <v>39</v>
      </c>
      <c r="D60" t="s">
        <v>40</v>
      </c>
      <c r="E60" t="str">
        <f>"9060517"</f>
        <v>9060517</v>
      </c>
      <c r="F60" t="s">
        <v>840</v>
      </c>
      <c r="G60">
        <v>13</v>
      </c>
      <c r="H60">
        <v>14</v>
      </c>
      <c r="I60">
        <v>2610429213</v>
      </c>
      <c r="J60" t="s">
        <v>841</v>
      </c>
      <c r="K60" t="s">
        <v>483</v>
      </c>
      <c r="L60">
        <v>26441</v>
      </c>
      <c r="M60" t="str">
        <f>"38.264542"</f>
        <v>38.264542</v>
      </c>
      <c r="N60" t="str">
        <f>"21.741015"</f>
        <v>21.741015</v>
      </c>
      <c r="O60" t="s">
        <v>28</v>
      </c>
      <c r="P60">
        <v>1</v>
      </c>
      <c r="Q60" t="s">
        <v>28</v>
      </c>
      <c r="R60" t="s">
        <v>28</v>
      </c>
      <c r="S60" t="s">
        <v>28</v>
      </c>
      <c r="T60" t="s">
        <v>97</v>
      </c>
      <c r="U60" t="s">
        <v>44</v>
      </c>
    </row>
    <row r="61" spans="1:21">
      <c r="A61" t="s">
        <v>34</v>
      </c>
      <c r="B61" t="s">
        <v>35</v>
      </c>
      <c r="C61" t="s">
        <v>39</v>
      </c>
      <c r="D61" t="s">
        <v>40</v>
      </c>
      <c r="E61" t="str">
        <f>"9060549"</f>
        <v>9060549</v>
      </c>
      <c r="F61" t="s">
        <v>774</v>
      </c>
      <c r="G61">
        <v>9</v>
      </c>
      <c r="H61">
        <v>9</v>
      </c>
      <c r="I61">
        <v>2610328747</v>
      </c>
      <c r="J61" t="s">
        <v>775</v>
      </c>
      <c r="K61" t="s">
        <v>583</v>
      </c>
      <c r="L61">
        <v>26334</v>
      </c>
      <c r="M61" t="str">
        <f>"38.212757"</f>
        <v>38.212757</v>
      </c>
      <c r="N61" t="str">
        <f>"21.741738"</f>
        <v>21.741738</v>
      </c>
      <c r="O61" t="s">
        <v>28</v>
      </c>
      <c r="Q61" t="s">
        <v>28</v>
      </c>
      <c r="R61" t="s">
        <v>28</v>
      </c>
      <c r="S61" t="s">
        <v>28</v>
      </c>
      <c r="T61" t="s">
        <v>45</v>
      </c>
      <c r="U61" t="s">
        <v>44</v>
      </c>
    </row>
    <row r="62" spans="1:21">
      <c r="A62" t="s">
        <v>34</v>
      </c>
      <c r="B62" t="s">
        <v>35</v>
      </c>
      <c r="C62" t="s">
        <v>39</v>
      </c>
      <c r="D62" t="s">
        <v>40</v>
      </c>
      <c r="E62" t="str">
        <f>"9060157"</f>
        <v>9060157</v>
      </c>
      <c r="F62" t="s">
        <v>367</v>
      </c>
      <c r="G62">
        <v>9</v>
      </c>
      <c r="H62">
        <v>10</v>
      </c>
      <c r="I62">
        <v>2610322077</v>
      </c>
      <c r="J62" t="s">
        <v>368</v>
      </c>
      <c r="K62" t="s">
        <v>369</v>
      </c>
      <c r="L62">
        <v>26222</v>
      </c>
      <c r="M62" t="str">
        <f>"38.237662"</f>
        <v>38.237662</v>
      </c>
      <c r="N62" t="str">
        <f>"21.730500"</f>
        <v>21.730500</v>
      </c>
      <c r="O62" t="s">
        <v>28</v>
      </c>
      <c r="P62">
        <v>2</v>
      </c>
      <c r="Q62" t="s">
        <v>28</v>
      </c>
      <c r="R62" t="s">
        <v>28</v>
      </c>
      <c r="S62" t="s">
        <v>28</v>
      </c>
      <c r="T62" t="s">
        <v>264</v>
      </c>
      <c r="U62" t="s">
        <v>44</v>
      </c>
    </row>
    <row r="63" spans="1:21">
      <c r="A63" t="s">
        <v>34</v>
      </c>
      <c r="B63" t="s">
        <v>35</v>
      </c>
      <c r="C63" t="s">
        <v>39</v>
      </c>
      <c r="D63" t="s">
        <v>40</v>
      </c>
      <c r="E63" t="str">
        <f>"9060251"</f>
        <v>9060251</v>
      </c>
      <c r="F63" t="s">
        <v>818</v>
      </c>
      <c r="G63">
        <v>6</v>
      </c>
      <c r="H63">
        <v>6</v>
      </c>
      <c r="I63">
        <v>2610271366</v>
      </c>
      <c r="J63" t="s">
        <v>819</v>
      </c>
      <c r="K63" t="s">
        <v>409</v>
      </c>
      <c r="L63">
        <v>26225</v>
      </c>
      <c r="M63" t="str">
        <f>"38.247873"</f>
        <v>38.247873</v>
      </c>
      <c r="N63" t="str">
        <f>"21.742696"</f>
        <v>21.742696</v>
      </c>
      <c r="O63" t="s">
        <v>28</v>
      </c>
      <c r="Q63" t="s">
        <v>28</v>
      </c>
      <c r="R63" t="s">
        <v>28</v>
      </c>
      <c r="S63" t="s">
        <v>28</v>
      </c>
      <c r="T63" t="s">
        <v>264</v>
      </c>
      <c r="U63" t="s">
        <v>44</v>
      </c>
    </row>
    <row r="64" spans="1:21">
      <c r="A64" t="s">
        <v>34</v>
      </c>
      <c r="B64" t="s">
        <v>35</v>
      </c>
      <c r="C64" t="s">
        <v>39</v>
      </c>
      <c r="D64" t="s">
        <v>40</v>
      </c>
      <c r="E64" t="str">
        <f>"9060320"</f>
        <v>9060320</v>
      </c>
      <c r="F64" t="s">
        <v>711</v>
      </c>
      <c r="G64">
        <v>15</v>
      </c>
      <c r="H64">
        <v>14</v>
      </c>
      <c r="I64">
        <v>2610275735</v>
      </c>
      <c r="J64" t="s">
        <v>712</v>
      </c>
      <c r="K64" t="s">
        <v>713</v>
      </c>
      <c r="L64">
        <v>26331</v>
      </c>
      <c r="M64" t="str">
        <f>"38.239758"</f>
        <v>38.239758</v>
      </c>
      <c r="N64" t="str">
        <f>"21.744865"</f>
        <v>21.744865</v>
      </c>
      <c r="O64" t="s">
        <v>28</v>
      </c>
      <c r="Q64" t="s">
        <v>28</v>
      </c>
      <c r="R64" t="s">
        <v>28</v>
      </c>
      <c r="S64" t="s">
        <v>28</v>
      </c>
      <c r="T64" t="s">
        <v>264</v>
      </c>
      <c r="U64" t="s">
        <v>44</v>
      </c>
    </row>
    <row r="65" spans="1:21">
      <c r="A65" t="s">
        <v>34</v>
      </c>
      <c r="B65" t="s">
        <v>35</v>
      </c>
      <c r="C65" t="s">
        <v>39</v>
      </c>
      <c r="D65" t="s">
        <v>40</v>
      </c>
      <c r="E65" t="str">
        <f>"9060255"</f>
        <v>9060255</v>
      </c>
      <c r="F65" t="s">
        <v>131</v>
      </c>
      <c r="G65">
        <v>9</v>
      </c>
      <c r="H65">
        <v>10</v>
      </c>
      <c r="I65">
        <v>2610991546</v>
      </c>
      <c r="J65" t="s">
        <v>132</v>
      </c>
      <c r="K65" t="s">
        <v>133</v>
      </c>
      <c r="L65">
        <v>26504</v>
      </c>
      <c r="M65" t="str">
        <f>"38.312608"</f>
        <v>38.312608</v>
      </c>
      <c r="N65" t="str">
        <f>"21.816953"</f>
        <v>21.816953</v>
      </c>
      <c r="O65" t="s">
        <v>28</v>
      </c>
      <c r="Q65" t="s">
        <v>28</v>
      </c>
      <c r="R65" t="s">
        <v>28</v>
      </c>
      <c r="S65" t="s">
        <v>28</v>
      </c>
      <c r="T65" t="s">
        <v>97</v>
      </c>
      <c r="U65" t="s">
        <v>44</v>
      </c>
    </row>
    <row r="66" spans="1:21">
      <c r="A66" t="s">
        <v>34</v>
      </c>
      <c r="B66" t="s">
        <v>35</v>
      </c>
      <c r="C66" t="s">
        <v>39</v>
      </c>
      <c r="D66" t="s">
        <v>40</v>
      </c>
      <c r="E66" t="str">
        <f>"9060263"</f>
        <v>9060263</v>
      </c>
      <c r="F66" t="s">
        <v>355</v>
      </c>
      <c r="G66">
        <v>6</v>
      </c>
      <c r="H66">
        <v>6</v>
      </c>
      <c r="I66">
        <v>2610991447</v>
      </c>
      <c r="J66" t="s">
        <v>356</v>
      </c>
      <c r="K66" t="s">
        <v>357</v>
      </c>
      <c r="L66">
        <v>26504</v>
      </c>
      <c r="M66" t="str">
        <f>"38.301917"</f>
        <v>38.301917</v>
      </c>
      <c r="N66" t="str">
        <f>"21.795604"</f>
        <v>21.795604</v>
      </c>
      <c r="O66" t="s">
        <v>28</v>
      </c>
      <c r="Q66" t="s">
        <v>28</v>
      </c>
      <c r="R66" t="s">
        <v>28</v>
      </c>
      <c r="S66" t="s">
        <v>28</v>
      </c>
      <c r="T66" t="s">
        <v>97</v>
      </c>
      <c r="U66" t="s">
        <v>44</v>
      </c>
    </row>
    <row r="67" spans="1:21">
      <c r="A67" t="s">
        <v>68</v>
      </c>
      <c r="B67" t="s">
        <v>35</v>
      </c>
      <c r="C67" t="s">
        <v>39</v>
      </c>
      <c r="D67" t="s">
        <v>110</v>
      </c>
      <c r="E67" t="str">
        <f>"9060258"</f>
        <v>9060258</v>
      </c>
      <c r="F67" t="s">
        <v>875</v>
      </c>
      <c r="G67">
        <v>3</v>
      </c>
      <c r="H67">
        <v>3</v>
      </c>
      <c r="I67">
        <v>2610936262</v>
      </c>
      <c r="J67" t="s">
        <v>876</v>
      </c>
      <c r="K67" t="s">
        <v>121</v>
      </c>
      <c r="L67">
        <v>26504</v>
      </c>
      <c r="M67" t="str">
        <f>"38.273428"</f>
        <v>38.273428</v>
      </c>
      <c r="N67" t="str">
        <f>"21.837798"</f>
        <v>21.837798</v>
      </c>
      <c r="O67" t="s">
        <v>28</v>
      </c>
      <c r="Q67" t="s">
        <v>28</v>
      </c>
      <c r="R67" t="s">
        <v>28</v>
      </c>
      <c r="S67" t="s">
        <v>28</v>
      </c>
      <c r="T67" t="s">
        <v>97</v>
      </c>
      <c r="U67" t="s">
        <v>44</v>
      </c>
    </row>
    <row r="68" spans="1:21">
      <c r="A68" t="s">
        <v>57</v>
      </c>
      <c r="B68" t="s">
        <v>35</v>
      </c>
      <c r="C68" t="s">
        <v>39</v>
      </c>
      <c r="D68" t="s">
        <v>110</v>
      </c>
      <c r="E68" t="str">
        <f>"9060259"</f>
        <v>9060259</v>
      </c>
      <c r="F68" t="s">
        <v>745</v>
      </c>
      <c r="G68">
        <v>2</v>
      </c>
      <c r="H68">
        <v>2</v>
      </c>
      <c r="I68">
        <v>2610931489</v>
      </c>
      <c r="J68" t="s">
        <v>746</v>
      </c>
      <c r="K68" t="s">
        <v>747</v>
      </c>
      <c r="L68">
        <v>26500</v>
      </c>
      <c r="M68" t="str">
        <f>"38.323813"</f>
        <v>38.323813</v>
      </c>
      <c r="N68" t="str">
        <f>"21.847793"</f>
        <v>21.847793</v>
      </c>
      <c r="O68" t="s">
        <v>28</v>
      </c>
      <c r="Q68" t="s">
        <v>28</v>
      </c>
      <c r="R68" t="s">
        <v>28</v>
      </c>
      <c r="S68" t="s">
        <v>28</v>
      </c>
      <c r="T68" t="s">
        <v>97</v>
      </c>
      <c r="U68" t="s">
        <v>44</v>
      </c>
    </row>
    <row r="69" spans="1:21">
      <c r="A69" t="s">
        <v>34</v>
      </c>
      <c r="B69" t="s">
        <v>35</v>
      </c>
      <c r="C69" t="s">
        <v>39</v>
      </c>
      <c r="D69" t="s">
        <v>40</v>
      </c>
      <c r="E69" t="str">
        <f>"9060441"</f>
        <v>9060441</v>
      </c>
      <c r="F69" t="s">
        <v>560</v>
      </c>
      <c r="G69">
        <v>13</v>
      </c>
      <c r="H69">
        <v>15</v>
      </c>
      <c r="I69">
        <v>2610520676</v>
      </c>
      <c r="J69" t="s">
        <v>561</v>
      </c>
      <c r="K69" t="s">
        <v>562</v>
      </c>
      <c r="L69">
        <v>26332</v>
      </c>
      <c r="M69" t="str">
        <f>"38.201140"</f>
        <v>38.201140</v>
      </c>
      <c r="N69" t="str">
        <f>"21.740075"</f>
        <v>21.740075</v>
      </c>
      <c r="O69" t="s">
        <v>28</v>
      </c>
      <c r="Q69" t="s">
        <v>28</v>
      </c>
      <c r="R69" t="s">
        <v>28</v>
      </c>
      <c r="S69" t="s">
        <v>28</v>
      </c>
      <c r="T69" t="s">
        <v>56</v>
      </c>
      <c r="U69" t="s">
        <v>44</v>
      </c>
    </row>
    <row r="70" spans="1:21">
      <c r="A70" t="s">
        <v>57</v>
      </c>
      <c r="B70" t="s">
        <v>35</v>
      </c>
      <c r="C70" t="s">
        <v>39</v>
      </c>
      <c r="D70" t="s">
        <v>40</v>
      </c>
      <c r="E70" t="str">
        <f>"9060265"</f>
        <v>9060265</v>
      </c>
      <c r="F70" t="s">
        <v>94</v>
      </c>
      <c r="G70">
        <v>6</v>
      </c>
      <c r="H70">
        <v>6</v>
      </c>
      <c r="I70">
        <v>2610931463</v>
      </c>
      <c r="J70" t="s">
        <v>95</v>
      </c>
      <c r="K70" t="s">
        <v>96</v>
      </c>
      <c r="L70">
        <v>26504</v>
      </c>
      <c r="M70" t="str">
        <f>"38.319208"</f>
        <v>38.319208</v>
      </c>
      <c r="N70" t="str">
        <f>"21.853596"</f>
        <v>21.853596</v>
      </c>
      <c r="O70" t="s">
        <v>28</v>
      </c>
      <c r="Q70" t="s">
        <v>28</v>
      </c>
      <c r="R70" t="s">
        <v>28</v>
      </c>
      <c r="S70" t="s">
        <v>28</v>
      </c>
      <c r="T70" t="s">
        <v>97</v>
      </c>
      <c r="U70" t="s">
        <v>44</v>
      </c>
    </row>
    <row r="71" spans="1:21">
      <c r="A71" t="s">
        <v>57</v>
      </c>
      <c r="B71" t="s">
        <v>35</v>
      </c>
      <c r="C71" t="s">
        <v>39</v>
      </c>
      <c r="D71" t="s">
        <v>40</v>
      </c>
      <c r="E71" t="str">
        <f>"9060275"</f>
        <v>9060275</v>
      </c>
      <c r="F71" t="s">
        <v>894</v>
      </c>
      <c r="G71">
        <v>6</v>
      </c>
      <c r="H71">
        <v>7</v>
      </c>
      <c r="I71">
        <v>2610590171</v>
      </c>
      <c r="J71" t="s">
        <v>895</v>
      </c>
      <c r="K71" t="s">
        <v>896</v>
      </c>
      <c r="L71">
        <v>26500</v>
      </c>
      <c r="M71" t="str">
        <f>"38.163280"</f>
        <v>38.163280</v>
      </c>
      <c r="N71" t="str">
        <f>"21.728783"</f>
        <v>21.728783</v>
      </c>
      <c r="O71" t="s">
        <v>28</v>
      </c>
      <c r="Q71" t="s">
        <v>28</v>
      </c>
      <c r="R71" t="s">
        <v>28</v>
      </c>
      <c r="S71" t="s">
        <v>28</v>
      </c>
      <c r="T71" t="s">
        <v>56</v>
      </c>
      <c r="U71" t="s">
        <v>44</v>
      </c>
    </row>
    <row r="72" spans="1:21">
      <c r="A72" t="s">
        <v>57</v>
      </c>
      <c r="B72" t="s">
        <v>35</v>
      </c>
      <c r="C72" t="s">
        <v>39</v>
      </c>
      <c r="D72" t="s">
        <v>40</v>
      </c>
      <c r="E72" t="str">
        <f>"9060174"</f>
        <v>9060174</v>
      </c>
      <c r="F72" t="s">
        <v>797</v>
      </c>
      <c r="G72">
        <v>6</v>
      </c>
      <c r="H72">
        <v>6</v>
      </c>
      <c r="I72">
        <v>2610671592</v>
      </c>
      <c r="J72" t="s">
        <v>798</v>
      </c>
      <c r="K72" t="s">
        <v>799</v>
      </c>
      <c r="L72">
        <v>25002</v>
      </c>
      <c r="M72" t="str">
        <f>"38.149433"</f>
        <v>38.149433</v>
      </c>
      <c r="N72" t="str">
        <f>"21.623785"</f>
        <v>21.623785</v>
      </c>
      <c r="O72" t="s">
        <v>28</v>
      </c>
      <c r="Q72" t="s">
        <v>28</v>
      </c>
      <c r="R72" t="s">
        <v>28</v>
      </c>
      <c r="S72" t="s">
        <v>28</v>
      </c>
      <c r="T72" t="s">
        <v>102</v>
      </c>
      <c r="U72" t="s">
        <v>44</v>
      </c>
    </row>
    <row r="73" spans="1:21">
      <c r="A73" t="s">
        <v>34</v>
      </c>
      <c r="B73" t="s">
        <v>35</v>
      </c>
      <c r="C73" t="s">
        <v>39</v>
      </c>
      <c r="D73" t="s">
        <v>40</v>
      </c>
      <c r="E73" t="str">
        <f>"9060594"</f>
        <v>9060594</v>
      </c>
      <c r="F73" t="s">
        <v>807</v>
      </c>
      <c r="G73">
        <v>13</v>
      </c>
      <c r="H73">
        <v>15</v>
      </c>
      <c r="I73">
        <v>2610991961</v>
      </c>
      <c r="J73" t="s">
        <v>808</v>
      </c>
      <c r="K73" t="s">
        <v>809</v>
      </c>
      <c r="L73">
        <v>26504</v>
      </c>
      <c r="M73" t="str">
        <f>"38.279774"</f>
        <v>38.279774</v>
      </c>
      <c r="N73" t="str">
        <f>"21.789699"</f>
        <v>21.789699</v>
      </c>
      <c r="O73" t="s">
        <v>28</v>
      </c>
      <c r="Q73" t="s">
        <v>28</v>
      </c>
      <c r="R73" t="s">
        <v>28</v>
      </c>
      <c r="S73" t="s">
        <v>28</v>
      </c>
      <c r="T73" t="s">
        <v>97</v>
      </c>
      <c r="U73" t="s">
        <v>44</v>
      </c>
    </row>
    <row r="74" spans="1:21">
      <c r="A74" t="s">
        <v>57</v>
      </c>
      <c r="B74" t="s">
        <v>35</v>
      </c>
      <c r="C74" t="s">
        <v>39</v>
      </c>
      <c r="D74" t="s">
        <v>40</v>
      </c>
      <c r="E74" t="str">
        <f>"9060349"</f>
        <v>9060349</v>
      </c>
      <c r="F74" t="s">
        <v>730</v>
      </c>
      <c r="G74">
        <v>6</v>
      </c>
      <c r="H74">
        <v>6</v>
      </c>
      <c r="I74">
        <v>2610521491</v>
      </c>
      <c r="J74" t="s">
        <v>731</v>
      </c>
      <c r="K74" t="s">
        <v>157</v>
      </c>
      <c r="L74">
        <v>26500</v>
      </c>
      <c r="M74" t="str">
        <f>"38.183900"</f>
        <v>38.183900</v>
      </c>
      <c r="N74" t="str">
        <f>"21.749093"</f>
        <v>21.749093</v>
      </c>
      <c r="O74" t="s">
        <v>28</v>
      </c>
      <c r="Q74" t="s">
        <v>28</v>
      </c>
      <c r="R74" t="s">
        <v>28</v>
      </c>
      <c r="S74" t="s">
        <v>28</v>
      </c>
      <c r="T74" t="s">
        <v>56</v>
      </c>
      <c r="U74" t="s">
        <v>44</v>
      </c>
    </row>
    <row r="75" spans="1:21">
      <c r="A75" t="s">
        <v>34</v>
      </c>
      <c r="B75" t="s">
        <v>35</v>
      </c>
      <c r="C75" t="s">
        <v>39</v>
      </c>
      <c r="D75" t="s">
        <v>40</v>
      </c>
      <c r="E75" t="str">
        <f>"9060198"</f>
        <v>9060198</v>
      </c>
      <c r="F75" t="s">
        <v>103</v>
      </c>
      <c r="G75">
        <v>7</v>
      </c>
      <c r="H75">
        <v>10</v>
      </c>
      <c r="I75">
        <v>2610520596</v>
      </c>
      <c r="J75" t="s">
        <v>104</v>
      </c>
      <c r="K75" t="s">
        <v>105</v>
      </c>
      <c r="L75">
        <v>26500</v>
      </c>
      <c r="M75" t="str">
        <f>"38.183654"</f>
        <v>38.183654</v>
      </c>
      <c r="N75" t="str">
        <f>"21.696277"</f>
        <v>21.696277</v>
      </c>
      <c r="O75" t="s">
        <v>28</v>
      </c>
      <c r="Q75" t="s">
        <v>28</v>
      </c>
      <c r="R75" t="s">
        <v>28</v>
      </c>
      <c r="S75" t="s">
        <v>28</v>
      </c>
      <c r="T75" t="s">
        <v>45</v>
      </c>
      <c r="U75" t="s">
        <v>44</v>
      </c>
    </row>
    <row r="76" spans="1:21">
      <c r="A76" t="s">
        <v>34</v>
      </c>
      <c r="B76" t="s">
        <v>35</v>
      </c>
      <c r="C76" t="s">
        <v>39</v>
      </c>
      <c r="D76" t="s">
        <v>40</v>
      </c>
      <c r="E76" t="str">
        <f>"9060256"</f>
        <v>9060256</v>
      </c>
      <c r="F76" t="s">
        <v>140</v>
      </c>
      <c r="G76">
        <v>13</v>
      </c>
      <c r="H76">
        <v>13</v>
      </c>
      <c r="I76">
        <v>2610991260</v>
      </c>
      <c r="J76" t="s">
        <v>141</v>
      </c>
      <c r="K76" t="s">
        <v>142</v>
      </c>
      <c r="L76">
        <v>26504</v>
      </c>
      <c r="M76" t="str">
        <f>"38.299062"</f>
        <v>38.299062</v>
      </c>
      <c r="N76" t="str">
        <f>"21.785863"</f>
        <v>21.785863</v>
      </c>
      <c r="O76" t="s">
        <v>28</v>
      </c>
      <c r="Q76" t="s">
        <v>28</v>
      </c>
      <c r="R76" t="s">
        <v>28</v>
      </c>
      <c r="S76" t="s">
        <v>28</v>
      </c>
      <c r="T76" t="s">
        <v>97</v>
      </c>
      <c r="U76" t="s">
        <v>44</v>
      </c>
    </row>
    <row r="77" spans="1:21">
      <c r="A77" t="s">
        <v>34</v>
      </c>
      <c r="B77" t="s">
        <v>35</v>
      </c>
      <c r="C77" t="s">
        <v>39</v>
      </c>
      <c r="D77" t="s">
        <v>40</v>
      </c>
      <c r="E77" t="str">
        <f>"9060217"</f>
        <v>9060217</v>
      </c>
      <c r="F77" t="s">
        <v>395</v>
      </c>
      <c r="G77">
        <v>6</v>
      </c>
      <c r="H77">
        <v>8</v>
      </c>
      <c r="I77">
        <v>2610671750</v>
      </c>
      <c r="J77" t="s">
        <v>396</v>
      </c>
      <c r="K77" t="s">
        <v>397</v>
      </c>
      <c r="L77">
        <v>25002</v>
      </c>
      <c r="M77" t="str">
        <f>"38.181733"</f>
        <v>38.181733</v>
      </c>
      <c r="N77" t="str">
        <f>"21.686285"</f>
        <v>21.686285</v>
      </c>
      <c r="O77" t="s">
        <v>28</v>
      </c>
      <c r="Q77" t="s">
        <v>28</v>
      </c>
      <c r="R77" t="s">
        <v>28</v>
      </c>
      <c r="S77" t="s">
        <v>28</v>
      </c>
      <c r="T77" t="s">
        <v>45</v>
      </c>
      <c r="U77" t="s">
        <v>44</v>
      </c>
    </row>
    <row r="78" spans="1:21">
      <c r="A78" t="s">
        <v>34</v>
      </c>
      <c r="B78" t="s">
        <v>35</v>
      </c>
      <c r="C78" t="s">
        <v>39</v>
      </c>
      <c r="D78" t="s">
        <v>40</v>
      </c>
      <c r="E78" t="str">
        <f>"9060365"</f>
        <v>9060365</v>
      </c>
      <c r="F78" t="s">
        <v>82</v>
      </c>
      <c r="G78">
        <v>11</v>
      </c>
      <c r="H78">
        <v>11</v>
      </c>
      <c r="I78">
        <v>2610522165</v>
      </c>
      <c r="J78" t="s">
        <v>83</v>
      </c>
      <c r="K78" t="s">
        <v>84</v>
      </c>
      <c r="L78">
        <v>26500</v>
      </c>
      <c r="M78" t="str">
        <f>"38.191499"</f>
        <v>38.191499</v>
      </c>
      <c r="N78" t="str">
        <f>"21.760627"</f>
        <v>21.760627</v>
      </c>
      <c r="O78" t="s">
        <v>28</v>
      </c>
      <c r="Q78" t="s">
        <v>28</v>
      </c>
      <c r="R78" t="s">
        <v>28</v>
      </c>
      <c r="S78" t="s">
        <v>28</v>
      </c>
      <c r="T78" t="s">
        <v>56</v>
      </c>
      <c r="U78" t="s">
        <v>44</v>
      </c>
    </row>
    <row r="79" spans="1:21">
      <c r="A79" t="s">
        <v>68</v>
      </c>
      <c r="B79" t="s">
        <v>35</v>
      </c>
      <c r="C79" t="s">
        <v>39</v>
      </c>
      <c r="D79" t="s">
        <v>110</v>
      </c>
      <c r="E79" t="str">
        <f>"9060291"</f>
        <v>9060291</v>
      </c>
      <c r="F79" t="s">
        <v>343</v>
      </c>
      <c r="G79">
        <v>1</v>
      </c>
      <c r="H79">
        <v>2</v>
      </c>
      <c r="I79">
        <v>2610998473</v>
      </c>
      <c r="J79" t="s">
        <v>344</v>
      </c>
      <c r="K79" t="s">
        <v>168</v>
      </c>
      <c r="L79">
        <v>26504</v>
      </c>
      <c r="M79" t="str">
        <f>"38.280599"</f>
        <v>38.280599</v>
      </c>
      <c r="N79" t="str">
        <f>"21.883046"</f>
        <v>21.883046</v>
      </c>
      <c r="O79" t="s">
        <v>28</v>
      </c>
      <c r="Q79" t="s">
        <v>28</v>
      </c>
      <c r="R79" t="s">
        <v>28</v>
      </c>
      <c r="S79" t="s">
        <v>28</v>
      </c>
      <c r="T79" t="s">
        <v>97</v>
      </c>
      <c r="U79" t="s">
        <v>44</v>
      </c>
    </row>
    <row r="80" spans="1:21">
      <c r="A80" t="s">
        <v>57</v>
      </c>
      <c r="B80" t="s">
        <v>35</v>
      </c>
      <c r="C80" t="s">
        <v>39</v>
      </c>
      <c r="D80" t="s">
        <v>40</v>
      </c>
      <c r="E80" t="str">
        <f>"9060295"</f>
        <v>9060295</v>
      </c>
      <c r="F80" t="s">
        <v>212</v>
      </c>
      <c r="G80">
        <v>6</v>
      </c>
      <c r="H80">
        <v>5</v>
      </c>
      <c r="I80">
        <v>2610931232</v>
      </c>
      <c r="J80" t="s">
        <v>213</v>
      </c>
      <c r="K80" t="s">
        <v>214</v>
      </c>
      <c r="L80">
        <v>26504</v>
      </c>
      <c r="M80" t="str">
        <f>"38.328694"</f>
        <v>38.328694</v>
      </c>
      <c r="N80" t="str">
        <f>"21.871478"</f>
        <v>21.871478</v>
      </c>
      <c r="O80" t="s">
        <v>28</v>
      </c>
      <c r="Q80" t="s">
        <v>28</v>
      </c>
      <c r="R80" t="s">
        <v>28</v>
      </c>
      <c r="S80" t="s">
        <v>28</v>
      </c>
      <c r="T80" t="s">
        <v>97</v>
      </c>
      <c r="U80" t="s">
        <v>44</v>
      </c>
    </row>
    <row r="81" spans="1:21">
      <c r="A81" t="s">
        <v>34</v>
      </c>
      <c r="B81" t="s">
        <v>35</v>
      </c>
      <c r="C81" t="s">
        <v>39</v>
      </c>
      <c r="D81" t="s">
        <v>857</v>
      </c>
      <c r="E81" t="str">
        <f>"9060479"</f>
        <v>9060479</v>
      </c>
      <c r="F81" t="s">
        <v>858</v>
      </c>
      <c r="G81">
        <v>2</v>
      </c>
      <c r="H81">
        <v>2</v>
      </c>
      <c r="I81">
        <v>2610990430</v>
      </c>
      <c r="J81" t="s">
        <v>859</v>
      </c>
      <c r="K81" t="s">
        <v>860</v>
      </c>
      <c r="L81">
        <v>26504</v>
      </c>
      <c r="M81" t="str">
        <f>"38.281467"</f>
        <v>38.281467</v>
      </c>
      <c r="N81" t="str">
        <f>"21.790375"</f>
        <v>21.790375</v>
      </c>
      <c r="O81" t="s">
        <v>28</v>
      </c>
      <c r="Q81" t="s">
        <v>28</v>
      </c>
      <c r="R81" t="s">
        <v>28</v>
      </c>
      <c r="S81" t="s">
        <v>28</v>
      </c>
      <c r="T81" t="s">
        <v>97</v>
      </c>
      <c r="U81" t="s">
        <v>44</v>
      </c>
    </row>
    <row r="82" spans="1:21">
      <c r="A82" t="s">
        <v>34</v>
      </c>
      <c r="B82" t="s">
        <v>35</v>
      </c>
      <c r="C82" t="s">
        <v>39</v>
      </c>
      <c r="D82" t="s">
        <v>59</v>
      </c>
      <c r="E82" t="str">
        <f>"9521173"</f>
        <v>9521173</v>
      </c>
      <c r="F82" t="s">
        <v>956</v>
      </c>
      <c r="G82">
        <v>3</v>
      </c>
      <c r="H82">
        <v>3</v>
      </c>
      <c r="I82">
        <v>2610461272</v>
      </c>
      <c r="J82" t="s">
        <v>957</v>
      </c>
      <c r="K82" t="s">
        <v>958</v>
      </c>
      <c r="L82">
        <v>26443</v>
      </c>
      <c r="M82" t="str">
        <f>"38.282725"</f>
        <v>38.282725</v>
      </c>
      <c r="N82" t="str">
        <f>"21.781443"</f>
        <v>21.781443</v>
      </c>
      <c r="O82" t="s">
        <v>28</v>
      </c>
      <c r="Q82" t="s">
        <v>28</v>
      </c>
      <c r="R82" t="s">
        <v>28</v>
      </c>
      <c r="S82" t="s">
        <v>29</v>
      </c>
      <c r="T82" t="s">
        <v>63</v>
      </c>
      <c r="U82" t="s">
        <v>44</v>
      </c>
    </row>
    <row r="83" spans="1:21">
      <c r="A83" t="s">
        <v>34</v>
      </c>
      <c r="B83" t="s">
        <v>35</v>
      </c>
      <c r="C83" t="s">
        <v>39</v>
      </c>
      <c r="D83" t="s">
        <v>59</v>
      </c>
      <c r="E83" t="str">
        <f>"9060599"</f>
        <v>9060599</v>
      </c>
      <c r="F83" t="s">
        <v>163</v>
      </c>
      <c r="G83">
        <v>1</v>
      </c>
      <c r="H83">
        <v>1</v>
      </c>
      <c r="I83">
        <v>2610341698</v>
      </c>
      <c r="J83" t="s">
        <v>164</v>
      </c>
      <c r="K83" t="s">
        <v>139</v>
      </c>
      <c r="L83">
        <v>26332</v>
      </c>
      <c r="M83" t="str">
        <f>"38.219239"</f>
        <v>38.219239</v>
      </c>
      <c r="N83" t="str">
        <f>"21.730358"</f>
        <v>21.730358</v>
      </c>
      <c r="O83" t="s">
        <v>28</v>
      </c>
      <c r="Q83" t="s">
        <v>28</v>
      </c>
      <c r="R83" t="s">
        <v>29</v>
      </c>
      <c r="S83" t="s">
        <v>29</v>
      </c>
      <c r="T83" t="s">
        <v>63</v>
      </c>
      <c r="U83" t="s">
        <v>44</v>
      </c>
    </row>
    <row r="84" spans="1:21">
      <c r="A84" t="s">
        <v>34</v>
      </c>
      <c r="B84" t="s">
        <v>35</v>
      </c>
      <c r="C84" t="s">
        <v>39</v>
      </c>
      <c r="D84" t="s">
        <v>40</v>
      </c>
      <c r="E84" t="str">
        <f>"9060168"</f>
        <v>9060168</v>
      </c>
      <c r="F84" t="s">
        <v>829</v>
      </c>
      <c r="G84">
        <v>14</v>
      </c>
      <c r="H84">
        <v>14</v>
      </c>
      <c r="I84">
        <v>2610670322</v>
      </c>
      <c r="J84" t="s">
        <v>830</v>
      </c>
      <c r="K84" t="s">
        <v>831</v>
      </c>
      <c r="L84">
        <v>25002</v>
      </c>
      <c r="M84" t="str">
        <f>"38.163435"</f>
        <v>38.163435</v>
      </c>
      <c r="N84" t="str">
        <f>"21.670749"</f>
        <v>21.670749</v>
      </c>
      <c r="O84" t="s">
        <v>28</v>
      </c>
      <c r="Q84" t="s">
        <v>28</v>
      </c>
      <c r="R84" t="s">
        <v>28</v>
      </c>
      <c r="S84" t="s">
        <v>28</v>
      </c>
      <c r="T84" t="s">
        <v>102</v>
      </c>
      <c r="U84" t="s">
        <v>44</v>
      </c>
    </row>
    <row r="85" spans="1:21">
      <c r="A85" t="s">
        <v>34</v>
      </c>
      <c r="B85" t="s">
        <v>35</v>
      </c>
      <c r="C85" t="s">
        <v>39</v>
      </c>
      <c r="D85" t="s">
        <v>853</v>
      </c>
      <c r="E85" t="str">
        <f>"9060439"</f>
        <v>9060439</v>
      </c>
      <c r="F85" t="s">
        <v>854</v>
      </c>
      <c r="G85">
        <v>8</v>
      </c>
      <c r="H85">
        <v>8</v>
      </c>
      <c r="I85">
        <v>2610992100</v>
      </c>
      <c r="J85" t="s">
        <v>855</v>
      </c>
      <c r="K85" t="s">
        <v>856</v>
      </c>
      <c r="L85">
        <v>26504</v>
      </c>
      <c r="M85" t="str">
        <f>"38.281521"</f>
        <v>38.281521</v>
      </c>
      <c r="N85" t="str">
        <f>"21.790479"</f>
        <v>21.790479</v>
      </c>
      <c r="O85" t="s">
        <v>28</v>
      </c>
      <c r="Q85" t="s">
        <v>28</v>
      </c>
      <c r="R85" t="s">
        <v>28</v>
      </c>
      <c r="S85" t="s">
        <v>28</v>
      </c>
      <c r="T85" t="s">
        <v>97</v>
      </c>
      <c r="U85" t="s">
        <v>44</v>
      </c>
    </row>
    <row r="86" spans="1:21">
      <c r="A86" t="s">
        <v>34</v>
      </c>
      <c r="B86" t="s">
        <v>35</v>
      </c>
      <c r="C86" t="s">
        <v>39</v>
      </c>
      <c r="D86" t="s">
        <v>40</v>
      </c>
      <c r="E86" t="str">
        <f>"9999999"</f>
        <v>9999999</v>
      </c>
      <c r="F86" t="s">
        <v>985</v>
      </c>
      <c r="G86">
        <v>0</v>
      </c>
      <c r="K86" t="s">
        <v>985</v>
      </c>
      <c r="M86" t="str">
        <f>""</f>
        <v/>
      </c>
      <c r="N86" t="str">
        <f>""</f>
        <v/>
      </c>
      <c r="O86" t="s">
        <v>28</v>
      </c>
      <c r="Q86" t="s">
        <v>28</v>
      </c>
      <c r="R86" t="s">
        <v>29</v>
      </c>
      <c r="S86" t="s">
        <v>29</v>
      </c>
      <c r="T86" t="s">
        <v>32</v>
      </c>
    </row>
    <row r="87" spans="1:21">
      <c r="A87" t="s">
        <v>33</v>
      </c>
      <c r="B87" t="s">
        <v>22</v>
      </c>
      <c r="C87" t="s">
        <v>39</v>
      </c>
      <c r="D87" t="s">
        <v>110</v>
      </c>
      <c r="E87" t="str">
        <f>"9060068"</f>
        <v>9060068</v>
      </c>
      <c r="F87" t="s">
        <v>111</v>
      </c>
      <c r="G87">
        <v>2</v>
      </c>
      <c r="H87">
        <v>3</v>
      </c>
      <c r="I87">
        <v>2692071210</v>
      </c>
      <c r="J87" t="s">
        <v>112</v>
      </c>
      <c r="K87" t="s">
        <v>113</v>
      </c>
      <c r="L87">
        <v>25004</v>
      </c>
      <c r="M87" t="str">
        <f>"37.806911"</f>
        <v>37.806911</v>
      </c>
      <c r="N87" t="str">
        <f>"22.023649"</f>
        <v>22.023649</v>
      </c>
      <c r="O87" t="s">
        <v>29</v>
      </c>
      <c r="Q87" t="s">
        <v>28</v>
      </c>
      <c r="R87" t="s">
        <v>28</v>
      </c>
      <c r="S87" t="s">
        <v>28</v>
      </c>
      <c r="T87" t="s">
        <v>56</v>
      </c>
      <c r="U87" t="s">
        <v>44</v>
      </c>
    </row>
    <row r="88" spans="1:21">
      <c r="A88" t="s">
        <v>127</v>
      </c>
      <c r="B88" t="s">
        <v>22</v>
      </c>
      <c r="C88" t="s">
        <v>39</v>
      </c>
      <c r="D88" t="s">
        <v>40</v>
      </c>
      <c r="E88" t="str">
        <f>"9060070"</f>
        <v>9060070</v>
      </c>
      <c r="F88" t="s">
        <v>245</v>
      </c>
      <c r="G88">
        <v>12</v>
      </c>
      <c r="H88">
        <v>12</v>
      </c>
      <c r="I88">
        <v>2692024516</v>
      </c>
      <c r="J88" t="s">
        <v>246</v>
      </c>
      <c r="K88" t="s">
        <v>247</v>
      </c>
      <c r="L88">
        <v>25001</v>
      </c>
      <c r="M88" t="str">
        <f>"38.034491"</f>
        <v>38.034491</v>
      </c>
      <c r="N88" t="str">
        <f>"22.107961"</f>
        <v>22.107961</v>
      </c>
      <c r="O88" t="s">
        <v>28</v>
      </c>
      <c r="P88">
        <v>2</v>
      </c>
      <c r="Q88" t="s">
        <v>28</v>
      </c>
      <c r="R88" t="s">
        <v>28</v>
      </c>
      <c r="S88" t="s">
        <v>28</v>
      </c>
      <c r="T88" t="s">
        <v>56</v>
      </c>
      <c r="U88" t="s">
        <v>44</v>
      </c>
    </row>
    <row r="89" spans="1:21">
      <c r="A89" t="s">
        <v>248</v>
      </c>
      <c r="B89" t="s">
        <v>22</v>
      </c>
      <c r="C89" t="s">
        <v>39</v>
      </c>
      <c r="D89" t="s">
        <v>40</v>
      </c>
      <c r="E89" t="str">
        <f>"9060093"</f>
        <v>9060093</v>
      </c>
      <c r="F89" t="s">
        <v>888</v>
      </c>
      <c r="G89">
        <v>6</v>
      </c>
      <c r="H89">
        <v>6</v>
      </c>
      <c r="I89">
        <v>2692031229</v>
      </c>
      <c r="J89" t="s">
        <v>889</v>
      </c>
      <c r="K89" t="s">
        <v>890</v>
      </c>
      <c r="L89">
        <v>25007</v>
      </c>
      <c r="M89" t="str">
        <f>"37.899613"</f>
        <v>37.899613</v>
      </c>
      <c r="N89" t="str">
        <f>"22.116399"</f>
        <v>22.116399</v>
      </c>
      <c r="O89" t="s">
        <v>28</v>
      </c>
      <c r="P89">
        <v>1</v>
      </c>
      <c r="Q89" t="s">
        <v>28</v>
      </c>
      <c r="R89" t="s">
        <v>28</v>
      </c>
      <c r="S89" t="s">
        <v>28</v>
      </c>
      <c r="T89" t="s">
        <v>56</v>
      </c>
      <c r="U89" t="s">
        <v>44</v>
      </c>
    </row>
    <row r="90" spans="1:21">
      <c r="A90" t="s">
        <v>21</v>
      </c>
      <c r="B90" t="s">
        <v>22</v>
      </c>
      <c r="C90" t="s">
        <v>39</v>
      </c>
      <c r="D90" t="s">
        <v>110</v>
      </c>
      <c r="E90" t="str">
        <f>"9060115"</f>
        <v>9060115</v>
      </c>
      <c r="F90" t="s">
        <v>813</v>
      </c>
      <c r="G90">
        <v>1</v>
      </c>
      <c r="H90">
        <v>1</v>
      </c>
      <c r="I90">
        <v>2692071404</v>
      </c>
      <c r="J90" t="s">
        <v>814</v>
      </c>
      <c r="K90" t="s">
        <v>815</v>
      </c>
      <c r="L90">
        <v>25004</v>
      </c>
      <c r="M90" t="str">
        <f>"37.842648"</f>
        <v>37.842648</v>
      </c>
      <c r="N90" t="str">
        <f>"21.972477"</f>
        <v>21.972477</v>
      </c>
      <c r="O90" t="s">
        <v>29</v>
      </c>
      <c r="Q90" t="s">
        <v>28</v>
      </c>
      <c r="R90" t="s">
        <v>28</v>
      </c>
      <c r="S90" t="s">
        <v>28</v>
      </c>
      <c r="T90" t="s">
        <v>56</v>
      </c>
      <c r="U90" t="s">
        <v>44</v>
      </c>
    </row>
    <row r="91" spans="1:21">
      <c r="A91" t="s">
        <v>33</v>
      </c>
      <c r="B91" t="s">
        <v>22</v>
      </c>
      <c r="C91" t="s">
        <v>39</v>
      </c>
      <c r="D91" t="s">
        <v>110</v>
      </c>
      <c r="E91" t="str">
        <f>"9060128"</f>
        <v>9060128</v>
      </c>
      <c r="F91" t="s">
        <v>124</v>
      </c>
      <c r="G91">
        <v>3</v>
      </c>
      <c r="H91">
        <v>3</v>
      </c>
      <c r="I91">
        <v>2692024582</v>
      </c>
      <c r="J91" t="s">
        <v>125</v>
      </c>
      <c r="K91" t="s">
        <v>126</v>
      </c>
      <c r="L91">
        <v>25001</v>
      </c>
      <c r="M91" t="str">
        <f>"38.042640"</f>
        <v>38.042640</v>
      </c>
      <c r="N91" t="str">
        <f>"22.075838"</f>
        <v>22.075838</v>
      </c>
      <c r="O91" t="s">
        <v>29</v>
      </c>
      <c r="Q91" t="s">
        <v>28</v>
      </c>
      <c r="R91" t="s">
        <v>28</v>
      </c>
      <c r="S91" t="s">
        <v>28</v>
      </c>
      <c r="T91" t="s">
        <v>56</v>
      </c>
      <c r="U91" t="s">
        <v>44</v>
      </c>
    </row>
    <row r="92" spans="1:21">
      <c r="A92" t="s">
        <v>21</v>
      </c>
      <c r="B92" t="s">
        <v>22</v>
      </c>
      <c r="C92" t="s">
        <v>39</v>
      </c>
      <c r="D92" t="s">
        <v>110</v>
      </c>
      <c r="E92" t="str">
        <f>"9060138"</f>
        <v>9060138</v>
      </c>
      <c r="F92" t="s">
        <v>816</v>
      </c>
      <c r="G92">
        <v>3</v>
      </c>
      <c r="H92">
        <v>4</v>
      </c>
      <c r="I92">
        <v>2692051218</v>
      </c>
      <c r="J92" t="s">
        <v>817</v>
      </c>
      <c r="K92" t="s">
        <v>27</v>
      </c>
      <c r="L92">
        <v>25016</v>
      </c>
      <c r="M92" t="str">
        <f>"37.868584"</f>
        <v>37.868584</v>
      </c>
      <c r="N92" t="str">
        <f>"21.889860"</f>
        <v>21.889860</v>
      </c>
      <c r="O92" t="s">
        <v>29</v>
      </c>
      <c r="P92">
        <v>1</v>
      </c>
      <c r="Q92" t="s">
        <v>28</v>
      </c>
      <c r="R92" t="s">
        <v>28</v>
      </c>
      <c r="S92" t="s">
        <v>28</v>
      </c>
      <c r="T92" t="s">
        <v>56</v>
      </c>
      <c r="U92" t="s">
        <v>44</v>
      </c>
    </row>
    <row r="93" spans="1:21">
      <c r="A93" t="s">
        <v>127</v>
      </c>
      <c r="B93" t="s">
        <v>22</v>
      </c>
      <c r="C93" t="s">
        <v>39</v>
      </c>
      <c r="D93" t="s">
        <v>59</v>
      </c>
      <c r="E93" t="str">
        <f>"9521697"</f>
        <v>9521697</v>
      </c>
      <c r="F93" t="s">
        <v>994</v>
      </c>
      <c r="G93">
        <v>2</v>
      </c>
      <c r="H93">
        <v>1</v>
      </c>
      <c r="I93">
        <v>2692022025</v>
      </c>
      <c r="J93" t="s">
        <v>995</v>
      </c>
      <c r="K93" t="s">
        <v>247</v>
      </c>
      <c r="L93">
        <v>25001</v>
      </c>
      <c r="M93" t="str">
        <f>"38.033661"</f>
        <v>38.033661</v>
      </c>
      <c r="N93" t="str">
        <f>"22.107821"</f>
        <v>22.107821</v>
      </c>
      <c r="O93" t="s">
        <v>28</v>
      </c>
      <c r="Q93" t="s">
        <v>28</v>
      </c>
      <c r="R93" t="s">
        <v>28</v>
      </c>
      <c r="S93" t="s">
        <v>29</v>
      </c>
      <c r="T93" t="s">
        <v>63</v>
      </c>
      <c r="U93" t="s">
        <v>44</v>
      </c>
    </row>
    <row r="94" spans="1:21">
      <c r="A94" t="s">
        <v>68</v>
      </c>
      <c r="B94" t="s">
        <v>115</v>
      </c>
      <c r="C94" t="s">
        <v>39</v>
      </c>
      <c r="D94" t="s">
        <v>40</v>
      </c>
      <c r="E94" t="str">
        <f>"9060330"</f>
        <v>9060330</v>
      </c>
      <c r="F94" t="s">
        <v>331</v>
      </c>
      <c r="G94">
        <v>6</v>
      </c>
      <c r="H94">
        <v>4</v>
      </c>
      <c r="I94">
        <v>2694061443</v>
      </c>
      <c r="J94" t="s">
        <v>332</v>
      </c>
      <c r="K94" t="s">
        <v>333</v>
      </c>
      <c r="L94">
        <v>25008</v>
      </c>
      <c r="M94" t="str">
        <f>"38.117904"</f>
        <v>38.117904</v>
      </c>
      <c r="N94" t="str">
        <f>"21.725479"</f>
        <v>21.725479</v>
      </c>
      <c r="O94" t="s">
        <v>28</v>
      </c>
      <c r="Q94" t="s">
        <v>28</v>
      </c>
      <c r="R94" t="s">
        <v>28</v>
      </c>
      <c r="S94" t="s">
        <v>28</v>
      </c>
      <c r="T94" t="s">
        <v>56</v>
      </c>
      <c r="U94" t="s">
        <v>44</v>
      </c>
    </row>
    <row r="95" spans="1:21">
      <c r="A95" t="s">
        <v>114</v>
      </c>
      <c r="B95" t="s">
        <v>115</v>
      </c>
      <c r="C95" t="s">
        <v>39</v>
      </c>
      <c r="D95" t="s">
        <v>110</v>
      </c>
      <c r="E95" t="str">
        <f>"9060336"</f>
        <v>9060336</v>
      </c>
      <c r="F95" t="s">
        <v>116</v>
      </c>
      <c r="G95">
        <v>3</v>
      </c>
      <c r="H95">
        <v>3</v>
      </c>
      <c r="I95">
        <v>2694031209</v>
      </c>
      <c r="J95" t="s">
        <v>117</v>
      </c>
      <c r="K95" t="s">
        <v>118</v>
      </c>
      <c r="L95">
        <v>25015</v>
      </c>
      <c r="M95" t="str">
        <f>"37.980290"</f>
        <v>37.980290</v>
      </c>
      <c r="N95" t="str">
        <f>"21.728979"</f>
        <v>21.728979</v>
      </c>
      <c r="O95" t="s">
        <v>28</v>
      </c>
      <c r="Q95" t="s">
        <v>28</v>
      </c>
      <c r="R95" t="s">
        <v>28</v>
      </c>
      <c r="S95" t="s">
        <v>28</v>
      </c>
      <c r="T95" t="s">
        <v>56</v>
      </c>
      <c r="U95" t="s">
        <v>44</v>
      </c>
    </row>
    <row r="96" spans="1:21">
      <c r="A96" t="s">
        <v>68</v>
      </c>
      <c r="B96" t="s">
        <v>115</v>
      </c>
      <c r="C96" t="s">
        <v>39</v>
      </c>
      <c r="D96" t="s">
        <v>110</v>
      </c>
      <c r="E96" t="str">
        <f>"9060338"</f>
        <v>9060338</v>
      </c>
      <c r="F96" t="s">
        <v>756</v>
      </c>
      <c r="G96">
        <v>2</v>
      </c>
      <c r="H96">
        <v>2</v>
      </c>
      <c r="I96">
        <v>2694061457</v>
      </c>
      <c r="J96" t="s">
        <v>757</v>
      </c>
      <c r="K96" t="s">
        <v>758</v>
      </c>
      <c r="L96">
        <v>25008</v>
      </c>
      <c r="M96" t="str">
        <f>"38.097690"</f>
        <v>38.097690</v>
      </c>
      <c r="N96" t="str">
        <f>"21.695443"</f>
        <v>21.695443</v>
      </c>
      <c r="O96" t="s">
        <v>28</v>
      </c>
      <c r="Q96" t="s">
        <v>28</v>
      </c>
      <c r="R96" t="s">
        <v>28</v>
      </c>
      <c r="S96" t="s">
        <v>29</v>
      </c>
      <c r="T96" t="s">
        <v>56</v>
      </c>
      <c r="U96" t="s">
        <v>44</v>
      </c>
    </row>
    <row r="97" spans="1:21">
      <c r="A97" t="s">
        <v>21</v>
      </c>
      <c r="B97" t="s">
        <v>115</v>
      </c>
      <c r="C97" t="s">
        <v>39</v>
      </c>
      <c r="D97" t="s">
        <v>110</v>
      </c>
      <c r="E97" t="str">
        <f>"9060282"</f>
        <v>9060282</v>
      </c>
      <c r="F97" t="s">
        <v>727</v>
      </c>
      <c r="G97">
        <v>1</v>
      </c>
      <c r="H97">
        <v>1</v>
      </c>
      <c r="I97">
        <v>2694042566</v>
      </c>
      <c r="J97" t="s">
        <v>728</v>
      </c>
      <c r="K97" t="s">
        <v>729</v>
      </c>
      <c r="L97">
        <v>25008</v>
      </c>
      <c r="M97" t="str">
        <f>"38.118591"</f>
        <v>38.118591</v>
      </c>
      <c r="N97" t="str">
        <f>"21.931780"</f>
        <v>21.931780</v>
      </c>
      <c r="O97" t="s">
        <v>29</v>
      </c>
      <c r="Q97" t="s">
        <v>28</v>
      </c>
      <c r="R97" t="s">
        <v>28</v>
      </c>
      <c r="S97" t="s">
        <v>28</v>
      </c>
      <c r="T97" t="s">
        <v>56</v>
      </c>
      <c r="U97" t="s">
        <v>44</v>
      </c>
    </row>
    <row r="98" spans="1:21">
      <c r="A98" t="s">
        <v>127</v>
      </c>
      <c r="B98" t="s">
        <v>115</v>
      </c>
      <c r="C98" t="s">
        <v>39</v>
      </c>
      <c r="D98" t="s">
        <v>110</v>
      </c>
      <c r="E98" t="str">
        <f>"9060368"</f>
        <v>9060368</v>
      </c>
      <c r="F98" t="s">
        <v>222</v>
      </c>
      <c r="G98">
        <v>3</v>
      </c>
      <c r="H98">
        <v>3</v>
      </c>
      <c r="I98">
        <v>2694053247</v>
      </c>
      <c r="J98" t="s">
        <v>223</v>
      </c>
      <c r="K98" t="s">
        <v>224</v>
      </c>
      <c r="L98">
        <v>25015</v>
      </c>
      <c r="M98" t="str">
        <f>"37.883846"</f>
        <v>37.883846</v>
      </c>
      <c r="N98" t="str">
        <f>"21.681526"</f>
        <v>21.681526</v>
      </c>
      <c r="O98" t="s">
        <v>28</v>
      </c>
      <c r="Q98" t="s">
        <v>28</v>
      </c>
      <c r="R98" t="s">
        <v>28</v>
      </c>
      <c r="S98" t="s">
        <v>28</v>
      </c>
      <c r="T98" t="s">
        <v>56</v>
      </c>
      <c r="U98" t="s">
        <v>44</v>
      </c>
    </row>
    <row r="99" spans="1:21">
      <c r="A99" t="s">
        <v>190</v>
      </c>
      <c r="B99" t="s">
        <v>115</v>
      </c>
      <c r="C99" t="s">
        <v>39</v>
      </c>
      <c r="D99" t="s">
        <v>40</v>
      </c>
      <c r="E99" t="str">
        <f>"9060406"</f>
        <v>9060406</v>
      </c>
      <c r="F99" t="s">
        <v>905</v>
      </c>
      <c r="G99">
        <v>4</v>
      </c>
      <c r="H99">
        <v>4</v>
      </c>
      <c r="I99">
        <v>2694051250</v>
      </c>
      <c r="J99" t="s">
        <v>906</v>
      </c>
      <c r="K99" t="s">
        <v>302</v>
      </c>
      <c r="L99">
        <v>25015</v>
      </c>
      <c r="M99" t="str">
        <f>"37.939138"</f>
        <v>37.939138</v>
      </c>
      <c r="N99" t="str">
        <f>"21.679852"</f>
        <v>21.679852</v>
      </c>
      <c r="O99" t="s">
        <v>28</v>
      </c>
      <c r="P99">
        <v>1</v>
      </c>
      <c r="Q99" t="s">
        <v>28</v>
      </c>
      <c r="R99" t="s">
        <v>28</v>
      </c>
      <c r="S99" t="s">
        <v>28</v>
      </c>
      <c r="T99" t="s">
        <v>56</v>
      </c>
      <c r="U99" t="s">
        <v>44</v>
      </c>
    </row>
    <row r="100" spans="1:21">
      <c r="A100" t="s">
        <v>68</v>
      </c>
      <c r="B100" t="s">
        <v>115</v>
      </c>
      <c r="C100" t="s">
        <v>39</v>
      </c>
      <c r="D100" t="s">
        <v>40</v>
      </c>
      <c r="E100" t="str">
        <f>"9060375"</f>
        <v>9060375</v>
      </c>
      <c r="F100" t="s">
        <v>218</v>
      </c>
      <c r="G100">
        <v>6</v>
      </c>
      <c r="H100">
        <v>6</v>
      </c>
      <c r="I100">
        <v>2694061368</v>
      </c>
      <c r="J100" t="s">
        <v>219</v>
      </c>
      <c r="K100" t="s">
        <v>220</v>
      </c>
      <c r="L100">
        <v>25008</v>
      </c>
      <c r="M100" t="str">
        <f>"38.091473"</f>
        <v>38.091473</v>
      </c>
      <c r="N100" t="str">
        <f>"21.717648"</f>
        <v>21.717648</v>
      </c>
      <c r="O100" t="s">
        <v>28</v>
      </c>
      <c r="Q100" t="s">
        <v>28</v>
      </c>
      <c r="R100" t="s">
        <v>28</v>
      </c>
      <c r="S100" t="s">
        <v>28</v>
      </c>
      <c r="T100" t="s">
        <v>56</v>
      </c>
      <c r="U100" t="s">
        <v>44</v>
      </c>
    </row>
    <row r="101" spans="1:21">
      <c r="A101" t="s">
        <v>68</v>
      </c>
      <c r="B101" t="s">
        <v>115</v>
      </c>
      <c r="C101" t="s">
        <v>39</v>
      </c>
      <c r="D101" t="s">
        <v>40</v>
      </c>
      <c r="E101" t="str">
        <f>"9060294"</f>
        <v>9060294</v>
      </c>
      <c r="F101" t="s">
        <v>334</v>
      </c>
      <c r="G101">
        <v>6</v>
      </c>
      <c r="H101">
        <v>6</v>
      </c>
      <c r="I101">
        <v>2694022188</v>
      </c>
      <c r="J101" t="s">
        <v>842</v>
      </c>
      <c r="K101" t="s">
        <v>843</v>
      </c>
      <c r="L101">
        <v>25008</v>
      </c>
      <c r="M101" t="str">
        <f>"38.106152"</f>
        <v>38.106152</v>
      </c>
      <c r="N101" t="str">
        <f>"21.787735"</f>
        <v>21.787735</v>
      </c>
      <c r="O101" t="s">
        <v>28</v>
      </c>
      <c r="P101">
        <v>1</v>
      </c>
      <c r="Q101" t="s">
        <v>28</v>
      </c>
      <c r="R101" t="s">
        <v>28</v>
      </c>
      <c r="S101" t="s">
        <v>28</v>
      </c>
      <c r="T101" t="s">
        <v>56</v>
      </c>
      <c r="U101" t="s">
        <v>44</v>
      </c>
    </row>
    <row r="102" spans="1:21">
      <c r="A102" t="s">
        <v>68</v>
      </c>
      <c r="B102" t="s">
        <v>98</v>
      </c>
      <c r="C102" t="s">
        <v>39</v>
      </c>
      <c r="D102" t="s">
        <v>40</v>
      </c>
      <c r="E102" t="str">
        <f>"9060182"</f>
        <v>9060182</v>
      </c>
      <c r="F102" t="s">
        <v>99</v>
      </c>
      <c r="G102">
        <v>15</v>
      </c>
      <c r="H102">
        <v>15</v>
      </c>
      <c r="I102">
        <v>2693025462</v>
      </c>
      <c r="J102" t="s">
        <v>100</v>
      </c>
      <c r="K102" t="s">
        <v>101</v>
      </c>
      <c r="L102">
        <v>25200</v>
      </c>
      <c r="M102" t="str">
        <f>"38.139538"</f>
        <v>38.139538</v>
      </c>
      <c r="N102" t="str">
        <f>"21.554480"</f>
        <v>21.554480</v>
      </c>
      <c r="O102" t="s">
        <v>28</v>
      </c>
      <c r="P102">
        <v>1</v>
      </c>
      <c r="Q102" t="s">
        <v>28</v>
      </c>
      <c r="R102" t="s">
        <v>28</v>
      </c>
      <c r="S102" t="s">
        <v>28</v>
      </c>
      <c r="T102" t="s">
        <v>102</v>
      </c>
      <c r="U102" t="s">
        <v>44</v>
      </c>
    </row>
    <row r="103" spans="1:21">
      <c r="A103" t="s">
        <v>106</v>
      </c>
      <c r="B103" t="s">
        <v>98</v>
      </c>
      <c r="C103" t="s">
        <v>39</v>
      </c>
      <c r="D103" t="s">
        <v>110</v>
      </c>
      <c r="E103" t="str">
        <f>"9060227"</f>
        <v>9060227</v>
      </c>
      <c r="F103" t="s">
        <v>187</v>
      </c>
      <c r="G103">
        <v>2</v>
      </c>
      <c r="H103">
        <v>2</v>
      </c>
      <c r="I103">
        <v>2693081027</v>
      </c>
      <c r="J103" t="s">
        <v>188</v>
      </c>
      <c r="K103" t="s">
        <v>189</v>
      </c>
      <c r="L103">
        <v>25200</v>
      </c>
      <c r="M103" t="str">
        <f>"38.076954"</f>
        <v>38.076954</v>
      </c>
      <c r="N103" t="str">
        <f>"21.481817"</f>
        <v>21.481817</v>
      </c>
      <c r="O103" t="s">
        <v>28</v>
      </c>
      <c r="Q103" t="s">
        <v>28</v>
      </c>
      <c r="R103" t="s">
        <v>28</v>
      </c>
      <c r="S103" t="s">
        <v>28</v>
      </c>
      <c r="T103" t="s">
        <v>102</v>
      </c>
      <c r="U103" t="s">
        <v>44</v>
      </c>
    </row>
    <row r="104" spans="1:21">
      <c r="A104" t="s">
        <v>68</v>
      </c>
      <c r="B104" t="s">
        <v>98</v>
      </c>
      <c r="C104" t="s">
        <v>39</v>
      </c>
      <c r="D104" t="s">
        <v>40</v>
      </c>
      <c r="E104" t="str">
        <f>"9060183"</f>
        <v>9060183</v>
      </c>
      <c r="F104" t="s">
        <v>861</v>
      </c>
      <c r="G104">
        <v>14</v>
      </c>
      <c r="H104">
        <v>14</v>
      </c>
      <c r="I104">
        <v>2693023113</v>
      </c>
      <c r="J104" t="s">
        <v>862</v>
      </c>
      <c r="K104" t="s">
        <v>863</v>
      </c>
      <c r="L104">
        <v>25200</v>
      </c>
      <c r="M104" t="str">
        <f>"38.145458"</f>
        <v>38.145458</v>
      </c>
      <c r="N104" t="str">
        <f>"21.546505"</f>
        <v>21.546505</v>
      </c>
      <c r="O104" t="s">
        <v>28</v>
      </c>
      <c r="Q104" t="s">
        <v>28</v>
      </c>
      <c r="R104" t="s">
        <v>28</v>
      </c>
      <c r="S104" t="s">
        <v>29</v>
      </c>
      <c r="T104" t="s">
        <v>102</v>
      </c>
      <c r="U104" t="s">
        <v>44</v>
      </c>
    </row>
    <row r="105" spans="1:21">
      <c r="A105" t="s">
        <v>106</v>
      </c>
      <c r="B105" t="s">
        <v>98</v>
      </c>
      <c r="C105" t="s">
        <v>39</v>
      </c>
      <c r="D105" t="s">
        <v>110</v>
      </c>
      <c r="E105" t="str">
        <f>"9060216"</f>
        <v>9060216</v>
      </c>
      <c r="F105" t="s">
        <v>209</v>
      </c>
      <c r="G105">
        <v>3</v>
      </c>
      <c r="H105">
        <v>3</v>
      </c>
      <c r="I105">
        <v>2693099334</v>
      </c>
      <c r="J105" t="s">
        <v>210</v>
      </c>
      <c r="K105" t="s">
        <v>211</v>
      </c>
      <c r="L105">
        <v>25200</v>
      </c>
      <c r="M105" t="str">
        <f>"38.056285"</f>
        <v>38.056285</v>
      </c>
      <c r="N105" t="str">
        <f>"21.463824"</f>
        <v>21.463824</v>
      </c>
      <c r="O105" t="s">
        <v>28</v>
      </c>
      <c r="Q105" t="s">
        <v>28</v>
      </c>
      <c r="R105" t="s">
        <v>28</v>
      </c>
      <c r="S105" t="s">
        <v>28</v>
      </c>
      <c r="T105" t="s">
        <v>102</v>
      </c>
      <c r="U105" t="s">
        <v>44</v>
      </c>
    </row>
    <row r="106" spans="1:21">
      <c r="A106" t="s">
        <v>68</v>
      </c>
      <c r="B106" t="s">
        <v>98</v>
      </c>
      <c r="C106" t="s">
        <v>39</v>
      </c>
      <c r="D106" t="s">
        <v>40</v>
      </c>
      <c r="E106" t="str">
        <f>"9060617"</f>
        <v>9060617</v>
      </c>
      <c r="F106" t="s">
        <v>778</v>
      </c>
      <c r="G106">
        <v>12</v>
      </c>
      <c r="H106">
        <v>12</v>
      </c>
      <c r="I106">
        <v>2693025275</v>
      </c>
      <c r="J106" t="s">
        <v>779</v>
      </c>
      <c r="K106" t="s">
        <v>780</v>
      </c>
      <c r="L106">
        <v>25200</v>
      </c>
      <c r="M106" t="str">
        <f>"38.139027"</f>
        <v>38.139027</v>
      </c>
      <c r="N106" t="str">
        <f>"21.552523"</f>
        <v>21.552523</v>
      </c>
      <c r="O106" t="s">
        <v>28</v>
      </c>
      <c r="P106">
        <v>1</v>
      </c>
      <c r="Q106" t="s">
        <v>28</v>
      </c>
      <c r="R106" t="s">
        <v>28</v>
      </c>
      <c r="S106" t="s">
        <v>29</v>
      </c>
      <c r="T106" t="s">
        <v>102</v>
      </c>
      <c r="U106" t="s">
        <v>44</v>
      </c>
    </row>
    <row r="107" spans="1:21">
      <c r="A107" t="s">
        <v>248</v>
      </c>
      <c r="B107" t="s">
        <v>98</v>
      </c>
      <c r="C107" t="s">
        <v>39</v>
      </c>
      <c r="D107" t="s">
        <v>110</v>
      </c>
      <c r="E107" t="str">
        <f>"9060430"</f>
        <v>9060430</v>
      </c>
      <c r="F107" t="s">
        <v>584</v>
      </c>
      <c r="G107">
        <v>1</v>
      </c>
      <c r="H107">
        <v>1</v>
      </c>
      <c r="I107">
        <v>2693099444</v>
      </c>
      <c r="J107" t="s">
        <v>585</v>
      </c>
      <c r="K107" t="s">
        <v>586</v>
      </c>
      <c r="L107">
        <v>25200</v>
      </c>
      <c r="M107" t="str">
        <f>"38.004954"</f>
        <v>38.004954</v>
      </c>
      <c r="N107" t="str">
        <f>"21.512141"</f>
        <v>21.512141</v>
      </c>
      <c r="O107" t="s">
        <v>28</v>
      </c>
      <c r="Q107" t="s">
        <v>28</v>
      </c>
      <c r="R107" t="s">
        <v>28</v>
      </c>
      <c r="S107" t="s">
        <v>28</v>
      </c>
      <c r="T107" t="s">
        <v>102</v>
      </c>
      <c r="U107" t="s">
        <v>44</v>
      </c>
    </row>
    <row r="108" spans="1:21">
      <c r="A108" t="s">
        <v>68</v>
      </c>
      <c r="B108" t="s">
        <v>98</v>
      </c>
      <c r="C108" t="s">
        <v>39</v>
      </c>
      <c r="D108" t="s">
        <v>40</v>
      </c>
      <c r="E108" t="str">
        <f>"9060159"</f>
        <v>9060159</v>
      </c>
      <c r="F108" t="s">
        <v>720</v>
      </c>
      <c r="G108">
        <v>6</v>
      </c>
      <c r="H108">
        <v>6</v>
      </c>
      <c r="I108">
        <v>2693071440</v>
      </c>
      <c r="J108" t="s">
        <v>721</v>
      </c>
      <c r="K108" t="s">
        <v>722</v>
      </c>
      <c r="L108">
        <v>25002</v>
      </c>
      <c r="M108" t="str">
        <f>"38.137278"</f>
        <v>38.137278</v>
      </c>
      <c r="N108" t="str">
        <f>"21.588893"</f>
        <v>21.588893</v>
      </c>
      <c r="O108" t="s">
        <v>28</v>
      </c>
      <c r="Q108" t="s">
        <v>28</v>
      </c>
      <c r="R108" t="s">
        <v>28</v>
      </c>
      <c r="S108" t="s">
        <v>28</v>
      </c>
      <c r="T108" t="s">
        <v>102</v>
      </c>
      <c r="U108" t="s">
        <v>44</v>
      </c>
    </row>
    <row r="109" spans="1:21">
      <c r="A109" t="s">
        <v>114</v>
      </c>
      <c r="B109" t="s">
        <v>98</v>
      </c>
      <c r="C109" t="s">
        <v>39</v>
      </c>
      <c r="D109" t="s">
        <v>110</v>
      </c>
      <c r="E109" t="str">
        <f>"9060162"</f>
        <v>9060162</v>
      </c>
      <c r="F109" t="s">
        <v>161</v>
      </c>
      <c r="G109">
        <v>2</v>
      </c>
      <c r="H109">
        <v>2</v>
      </c>
      <c r="I109">
        <v>2693031390</v>
      </c>
      <c r="J109" t="s">
        <v>162</v>
      </c>
      <c r="L109">
        <v>25200</v>
      </c>
      <c r="M109" t="str">
        <f>"38.073846"</f>
        <v>38.073846</v>
      </c>
      <c r="N109" t="str">
        <f>"21.428790"</f>
        <v>21.428790</v>
      </c>
      <c r="O109" t="s">
        <v>28</v>
      </c>
      <c r="Q109" t="s">
        <v>28</v>
      </c>
      <c r="R109" t="s">
        <v>28</v>
      </c>
      <c r="S109" t="s">
        <v>29</v>
      </c>
      <c r="T109" t="s">
        <v>102</v>
      </c>
      <c r="U109" t="s">
        <v>44</v>
      </c>
    </row>
    <row r="110" spans="1:21">
      <c r="A110" t="s">
        <v>106</v>
      </c>
      <c r="B110" t="s">
        <v>98</v>
      </c>
      <c r="C110" t="s">
        <v>39</v>
      </c>
      <c r="D110" t="s">
        <v>110</v>
      </c>
      <c r="E110" t="str">
        <f>"9060164"</f>
        <v>9060164</v>
      </c>
      <c r="F110" t="s">
        <v>759</v>
      </c>
      <c r="G110">
        <v>3</v>
      </c>
      <c r="H110">
        <v>3</v>
      </c>
      <c r="I110">
        <v>2693091093</v>
      </c>
      <c r="J110" t="s">
        <v>760</v>
      </c>
      <c r="K110" t="s">
        <v>761</v>
      </c>
      <c r="L110">
        <v>25200</v>
      </c>
      <c r="M110" t="str">
        <f>"38.056320"</f>
        <v>38.056320</v>
      </c>
      <c r="N110" t="str">
        <f>"21.599444"</f>
        <v>21.599444</v>
      </c>
      <c r="O110" t="s">
        <v>28</v>
      </c>
      <c r="Q110" t="s">
        <v>28</v>
      </c>
      <c r="R110" t="s">
        <v>28</v>
      </c>
      <c r="S110" t="s">
        <v>28</v>
      </c>
      <c r="T110" t="s">
        <v>102</v>
      </c>
      <c r="U110" t="s">
        <v>44</v>
      </c>
    </row>
    <row r="111" spans="1:21">
      <c r="A111" t="s">
        <v>33</v>
      </c>
      <c r="B111" t="s">
        <v>98</v>
      </c>
      <c r="C111" t="s">
        <v>39</v>
      </c>
      <c r="D111" t="s">
        <v>110</v>
      </c>
      <c r="E111" t="str">
        <f>"9060166"</f>
        <v>9060166</v>
      </c>
      <c r="F111" t="s">
        <v>234</v>
      </c>
      <c r="G111">
        <v>1</v>
      </c>
      <c r="H111">
        <v>2</v>
      </c>
      <c r="I111">
        <v>2693092196</v>
      </c>
      <c r="J111" t="s">
        <v>235</v>
      </c>
      <c r="K111" t="s">
        <v>233</v>
      </c>
      <c r="L111">
        <v>27052</v>
      </c>
      <c r="M111" t="str">
        <f>"37.943682"</f>
        <v>37.943682</v>
      </c>
      <c r="N111" t="str">
        <f>"21.532741"</f>
        <v>21.532741</v>
      </c>
      <c r="O111" t="s">
        <v>29</v>
      </c>
      <c r="Q111" t="s">
        <v>28</v>
      </c>
      <c r="R111" t="s">
        <v>28</v>
      </c>
      <c r="S111" t="s">
        <v>28</v>
      </c>
      <c r="T111" t="s">
        <v>102</v>
      </c>
      <c r="U111" t="s">
        <v>44</v>
      </c>
    </row>
    <row r="112" spans="1:21">
      <c r="A112" t="s">
        <v>114</v>
      </c>
      <c r="B112" t="s">
        <v>98</v>
      </c>
      <c r="C112" t="s">
        <v>39</v>
      </c>
      <c r="D112" t="s">
        <v>110</v>
      </c>
      <c r="E112" t="str">
        <f>"9060173"</f>
        <v>9060173</v>
      </c>
      <c r="F112" t="s">
        <v>795</v>
      </c>
      <c r="G112">
        <v>2</v>
      </c>
      <c r="H112">
        <v>2</v>
      </c>
      <c r="I112">
        <v>2693099354</v>
      </c>
      <c r="J112" t="s">
        <v>796</v>
      </c>
      <c r="K112" t="s">
        <v>424</v>
      </c>
      <c r="L112">
        <v>25200</v>
      </c>
      <c r="M112" t="str">
        <f>"38.040185"</f>
        <v>38.040185</v>
      </c>
      <c r="N112" t="str">
        <f>"21.448314"</f>
        <v>21.448314</v>
      </c>
      <c r="O112" t="s">
        <v>28</v>
      </c>
      <c r="Q112" t="s">
        <v>28</v>
      </c>
      <c r="R112" t="s">
        <v>28</v>
      </c>
      <c r="S112" t="s">
        <v>29</v>
      </c>
      <c r="T112" t="s">
        <v>102</v>
      </c>
      <c r="U112" t="s">
        <v>44</v>
      </c>
    </row>
    <row r="113" spans="1:21">
      <c r="A113" t="s">
        <v>106</v>
      </c>
      <c r="B113" t="s">
        <v>98</v>
      </c>
      <c r="C113" t="s">
        <v>39</v>
      </c>
      <c r="D113" t="s">
        <v>40</v>
      </c>
      <c r="E113" t="str">
        <f>"9060177"</f>
        <v>9060177</v>
      </c>
      <c r="F113" t="s">
        <v>789</v>
      </c>
      <c r="G113">
        <v>6</v>
      </c>
      <c r="H113">
        <v>6</v>
      </c>
      <c r="I113">
        <v>2693081281</v>
      </c>
      <c r="J113" t="s">
        <v>790</v>
      </c>
      <c r="K113" t="s">
        <v>791</v>
      </c>
      <c r="L113">
        <v>25200</v>
      </c>
      <c r="M113" t="str">
        <f>"38.106392"</f>
        <v>38.106392</v>
      </c>
      <c r="N113" t="str">
        <f>"21.505636"</f>
        <v>21.505636</v>
      </c>
      <c r="O113" t="s">
        <v>28</v>
      </c>
      <c r="P113">
        <v>1</v>
      </c>
      <c r="Q113" t="s">
        <v>28</v>
      </c>
      <c r="R113" t="s">
        <v>28</v>
      </c>
      <c r="S113" t="s">
        <v>28</v>
      </c>
      <c r="T113" t="s">
        <v>102</v>
      </c>
      <c r="U113" t="s">
        <v>44</v>
      </c>
    </row>
    <row r="114" spans="1:21">
      <c r="A114" t="s">
        <v>68</v>
      </c>
      <c r="B114" t="s">
        <v>98</v>
      </c>
      <c r="C114" t="s">
        <v>39</v>
      </c>
      <c r="D114" t="s">
        <v>110</v>
      </c>
      <c r="E114" t="str">
        <f>"9060211"</f>
        <v>9060211</v>
      </c>
      <c r="F114" t="s">
        <v>203</v>
      </c>
      <c r="G114">
        <v>3</v>
      </c>
      <c r="H114">
        <v>3</v>
      </c>
      <c r="I114">
        <v>2693022555</v>
      </c>
      <c r="J114" t="s">
        <v>204</v>
      </c>
      <c r="K114" t="s">
        <v>205</v>
      </c>
      <c r="L114">
        <v>25200</v>
      </c>
      <c r="M114" t="str">
        <f>"38.103071"</f>
        <v>38.103071</v>
      </c>
      <c r="N114" t="str">
        <f>"21.547853"</f>
        <v>21.547853</v>
      </c>
      <c r="O114" t="s">
        <v>28</v>
      </c>
      <c r="Q114" t="s">
        <v>28</v>
      </c>
      <c r="R114" t="s">
        <v>28</v>
      </c>
      <c r="S114" t="s">
        <v>29</v>
      </c>
      <c r="T114" t="s">
        <v>102</v>
      </c>
      <c r="U114" t="s">
        <v>44</v>
      </c>
    </row>
    <row r="115" spans="1:21">
      <c r="A115" t="s">
        <v>68</v>
      </c>
      <c r="B115" t="s">
        <v>98</v>
      </c>
      <c r="C115" t="s">
        <v>39</v>
      </c>
      <c r="D115" t="s">
        <v>40</v>
      </c>
      <c r="E115" t="str">
        <f>"9060353"</f>
        <v>9060353</v>
      </c>
      <c r="F115" t="s">
        <v>735</v>
      </c>
      <c r="G115">
        <v>4</v>
      </c>
      <c r="H115">
        <v>4</v>
      </c>
      <c r="I115">
        <v>2694061555</v>
      </c>
      <c r="J115" t="s">
        <v>736</v>
      </c>
      <c r="K115" t="s">
        <v>737</v>
      </c>
      <c r="L115">
        <v>25008</v>
      </c>
      <c r="M115" t="str">
        <f>"38.069087"</f>
        <v>38.069087</v>
      </c>
      <c r="N115" t="str">
        <f>"21.652861"</f>
        <v>21.652861</v>
      </c>
      <c r="O115" t="s">
        <v>28</v>
      </c>
      <c r="Q115" t="s">
        <v>28</v>
      </c>
      <c r="R115" t="s">
        <v>28</v>
      </c>
      <c r="S115" t="s">
        <v>29</v>
      </c>
      <c r="T115" t="s">
        <v>102</v>
      </c>
      <c r="U115" t="s">
        <v>44</v>
      </c>
    </row>
    <row r="116" spans="1:21">
      <c r="A116" t="s">
        <v>106</v>
      </c>
      <c r="B116" t="s">
        <v>98</v>
      </c>
      <c r="C116" t="s">
        <v>39</v>
      </c>
      <c r="D116" t="s">
        <v>40</v>
      </c>
      <c r="E116" t="str">
        <f>"9060185"</f>
        <v>9060185</v>
      </c>
      <c r="F116" t="s">
        <v>291</v>
      </c>
      <c r="G116">
        <v>8</v>
      </c>
      <c r="H116">
        <v>8</v>
      </c>
      <c r="I116">
        <v>2693051761</v>
      </c>
      <c r="J116" t="s">
        <v>292</v>
      </c>
      <c r="K116" t="s">
        <v>293</v>
      </c>
      <c r="L116">
        <v>25200</v>
      </c>
      <c r="M116" t="str">
        <f>"38.171382"</f>
        <v>38.171382</v>
      </c>
      <c r="N116" t="str">
        <f>"21.458031"</f>
        <v>21.458031</v>
      </c>
      <c r="O116" t="s">
        <v>28</v>
      </c>
      <c r="Q116" t="s">
        <v>28</v>
      </c>
      <c r="R116" t="s">
        <v>28</v>
      </c>
      <c r="S116" t="s">
        <v>29</v>
      </c>
      <c r="T116" t="s">
        <v>102</v>
      </c>
      <c r="U116" t="s">
        <v>44</v>
      </c>
    </row>
    <row r="117" spans="1:21">
      <c r="A117" t="s">
        <v>114</v>
      </c>
      <c r="B117" t="s">
        <v>98</v>
      </c>
      <c r="C117" t="s">
        <v>39</v>
      </c>
      <c r="D117" t="s">
        <v>40</v>
      </c>
      <c r="E117" t="str">
        <f>"9060195"</f>
        <v>9060195</v>
      </c>
      <c r="F117" t="s">
        <v>850</v>
      </c>
      <c r="G117">
        <v>6</v>
      </c>
      <c r="H117">
        <v>6</v>
      </c>
      <c r="I117">
        <v>2693031490</v>
      </c>
      <c r="J117" t="s">
        <v>851</v>
      </c>
      <c r="K117" t="s">
        <v>852</v>
      </c>
      <c r="L117">
        <v>27052</v>
      </c>
      <c r="M117" t="str">
        <f>"38.097961"</f>
        <v>38.097961</v>
      </c>
      <c r="N117" t="str">
        <f>"21.417938"</f>
        <v>21.417938</v>
      </c>
      <c r="O117" t="s">
        <v>28</v>
      </c>
      <c r="Q117" t="s">
        <v>28</v>
      </c>
      <c r="R117" t="s">
        <v>28</v>
      </c>
      <c r="S117" t="s">
        <v>29</v>
      </c>
      <c r="T117" t="s">
        <v>102</v>
      </c>
      <c r="U117" t="s">
        <v>44</v>
      </c>
    </row>
    <row r="118" spans="1:21">
      <c r="A118" t="s">
        <v>106</v>
      </c>
      <c r="B118" t="s">
        <v>98</v>
      </c>
      <c r="C118" t="s">
        <v>39</v>
      </c>
      <c r="D118" t="s">
        <v>110</v>
      </c>
      <c r="E118" t="str">
        <f>"9060189"</f>
        <v>9060189</v>
      </c>
      <c r="F118" t="s">
        <v>165</v>
      </c>
      <c r="G118">
        <v>2</v>
      </c>
      <c r="H118">
        <v>2</v>
      </c>
      <c r="I118">
        <v>2693051133</v>
      </c>
      <c r="J118" t="s">
        <v>166</v>
      </c>
      <c r="K118" t="s">
        <v>167</v>
      </c>
      <c r="L118">
        <v>25200</v>
      </c>
      <c r="M118" t="str">
        <f>"38.062358"</f>
        <v>38.062358</v>
      </c>
      <c r="N118" t="str">
        <f>"21.499133"</f>
        <v>21.499133</v>
      </c>
      <c r="O118" t="s">
        <v>28</v>
      </c>
      <c r="Q118" t="s">
        <v>28</v>
      </c>
      <c r="R118" t="s">
        <v>28</v>
      </c>
      <c r="S118" t="s">
        <v>28</v>
      </c>
      <c r="T118" t="s">
        <v>102</v>
      </c>
      <c r="U118" t="s">
        <v>44</v>
      </c>
    </row>
    <row r="119" spans="1:21">
      <c r="A119" t="s">
        <v>68</v>
      </c>
      <c r="B119" t="s">
        <v>98</v>
      </c>
      <c r="C119" t="s">
        <v>39</v>
      </c>
      <c r="D119" t="s">
        <v>40</v>
      </c>
      <c r="E119" t="str">
        <f>"9060191"</f>
        <v>9060191</v>
      </c>
      <c r="F119" t="s">
        <v>762</v>
      </c>
      <c r="G119">
        <v>6</v>
      </c>
      <c r="H119">
        <v>6</v>
      </c>
      <c r="I119">
        <v>2693061280</v>
      </c>
      <c r="J119" t="s">
        <v>763</v>
      </c>
      <c r="K119" t="s">
        <v>764</v>
      </c>
      <c r="L119">
        <v>25200</v>
      </c>
      <c r="M119" t="str">
        <f>"38.109572"</f>
        <v>38.109572</v>
      </c>
      <c r="N119" t="str">
        <f>"21.591844"</f>
        <v>21.591844</v>
      </c>
      <c r="O119" t="s">
        <v>28</v>
      </c>
      <c r="Q119" t="s">
        <v>28</v>
      </c>
      <c r="R119" t="s">
        <v>28</v>
      </c>
      <c r="S119" t="s">
        <v>28</v>
      </c>
      <c r="T119" t="s">
        <v>102</v>
      </c>
      <c r="U119" t="s">
        <v>44</v>
      </c>
    </row>
    <row r="120" spans="1:21">
      <c r="A120" t="s">
        <v>190</v>
      </c>
      <c r="B120" t="s">
        <v>98</v>
      </c>
      <c r="C120" t="s">
        <v>39</v>
      </c>
      <c r="D120" t="s">
        <v>110</v>
      </c>
      <c r="E120" t="str">
        <f>"9060196"</f>
        <v>9060196</v>
      </c>
      <c r="F120" t="s">
        <v>897</v>
      </c>
      <c r="G120">
        <v>2</v>
      </c>
      <c r="H120">
        <v>2</v>
      </c>
      <c r="I120">
        <v>2693099498</v>
      </c>
      <c r="J120" t="s">
        <v>898</v>
      </c>
      <c r="K120" t="s">
        <v>553</v>
      </c>
      <c r="L120">
        <v>25200</v>
      </c>
      <c r="M120" t="str">
        <f>"38.020043"</f>
        <v>38.020043</v>
      </c>
      <c r="N120" t="str">
        <f>"21.471586"</f>
        <v>21.471586</v>
      </c>
      <c r="O120" t="s">
        <v>28</v>
      </c>
      <c r="Q120" t="s">
        <v>28</v>
      </c>
      <c r="R120" t="s">
        <v>28</v>
      </c>
      <c r="S120" t="s">
        <v>29</v>
      </c>
      <c r="T120" t="s">
        <v>102</v>
      </c>
      <c r="U120" t="s">
        <v>44</v>
      </c>
    </row>
    <row r="121" spans="1:21">
      <c r="A121" t="s">
        <v>248</v>
      </c>
      <c r="B121" t="s">
        <v>98</v>
      </c>
      <c r="C121" t="s">
        <v>39</v>
      </c>
      <c r="D121" t="s">
        <v>110</v>
      </c>
      <c r="E121" t="str">
        <f>"9060200"</f>
        <v>9060200</v>
      </c>
      <c r="F121" t="s">
        <v>249</v>
      </c>
      <c r="G121">
        <v>1</v>
      </c>
      <c r="H121">
        <v>2</v>
      </c>
      <c r="I121">
        <v>2693092000</v>
      </c>
      <c r="J121" t="s">
        <v>250</v>
      </c>
      <c r="K121" t="s">
        <v>251</v>
      </c>
      <c r="L121">
        <v>27052</v>
      </c>
      <c r="M121" t="str">
        <f>"37.971584"</f>
        <v>37.971584</v>
      </c>
      <c r="N121" t="str">
        <f>"21.507608"</f>
        <v>21.507608</v>
      </c>
      <c r="O121" t="s">
        <v>28</v>
      </c>
      <c r="Q121" t="s">
        <v>28</v>
      </c>
      <c r="R121" t="s">
        <v>28</v>
      </c>
      <c r="S121" t="s">
        <v>28</v>
      </c>
      <c r="T121" t="s">
        <v>102</v>
      </c>
      <c r="U121" t="s">
        <v>44</v>
      </c>
    </row>
    <row r="122" spans="1:21">
      <c r="A122" t="s">
        <v>106</v>
      </c>
      <c r="B122" t="s">
        <v>98</v>
      </c>
      <c r="C122" t="s">
        <v>39</v>
      </c>
      <c r="D122" t="s">
        <v>40</v>
      </c>
      <c r="E122" t="str">
        <f>"9060221"</f>
        <v>9060221</v>
      </c>
      <c r="F122" t="s">
        <v>310</v>
      </c>
      <c r="G122">
        <v>12</v>
      </c>
      <c r="H122">
        <v>12</v>
      </c>
      <c r="I122">
        <v>2693041294</v>
      </c>
      <c r="J122" t="s">
        <v>311</v>
      </c>
      <c r="K122" t="s">
        <v>312</v>
      </c>
      <c r="L122">
        <v>25002</v>
      </c>
      <c r="M122" t="str">
        <f>"38.106393"</f>
        <v>38.106393</v>
      </c>
      <c r="N122" t="str">
        <f>"21.472600"</f>
        <v>21.472600</v>
      </c>
      <c r="O122" t="s">
        <v>28</v>
      </c>
      <c r="Q122" t="s">
        <v>28</v>
      </c>
      <c r="R122" t="s">
        <v>28</v>
      </c>
      <c r="S122" t="s">
        <v>29</v>
      </c>
      <c r="T122" t="s">
        <v>102</v>
      </c>
      <c r="U122" t="s">
        <v>44</v>
      </c>
    </row>
    <row r="123" spans="1:21">
      <c r="A123" t="s">
        <v>190</v>
      </c>
      <c r="B123" t="s">
        <v>98</v>
      </c>
      <c r="C123" t="s">
        <v>39</v>
      </c>
      <c r="D123" t="s">
        <v>110</v>
      </c>
      <c r="E123" t="str">
        <f>"9060223"</f>
        <v>9060223</v>
      </c>
      <c r="F123" t="s">
        <v>191</v>
      </c>
      <c r="G123">
        <v>1</v>
      </c>
      <c r="H123">
        <v>2</v>
      </c>
      <c r="I123">
        <v>2693092450</v>
      </c>
      <c r="J123" t="s">
        <v>192</v>
      </c>
      <c r="K123" t="s">
        <v>193</v>
      </c>
      <c r="L123">
        <v>25200</v>
      </c>
      <c r="M123" t="str">
        <f>"37.989056"</f>
        <v>37.989056</v>
      </c>
      <c r="N123" t="str">
        <f>"21.573744"</f>
        <v>21.573744</v>
      </c>
      <c r="O123" t="s">
        <v>28</v>
      </c>
      <c r="Q123" t="s">
        <v>28</v>
      </c>
      <c r="R123" t="s">
        <v>28</v>
      </c>
      <c r="S123" t="s">
        <v>28</v>
      </c>
      <c r="T123" t="s">
        <v>102</v>
      </c>
      <c r="U123" t="s">
        <v>44</v>
      </c>
    </row>
    <row r="124" spans="1:21">
      <c r="A124" t="s">
        <v>68</v>
      </c>
      <c r="B124" t="s">
        <v>98</v>
      </c>
      <c r="C124" t="s">
        <v>39</v>
      </c>
      <c r="D124" t="s">
        <v>110</v>
      </c>
      <c r="E124" t="str">
        <f>"9060376"</f>
        <v>9060376</v>
      </c>
      <c r="F124" t="s">
        <v>433</v>
      </c>
      <c r="G124">
        <v>1</v>
      </c>
      <c r="H124">
        <v>2</v>
      </c>
      <c r="I124">
        <v>2610647092</v>
      </c>
      <c r="J124" t="s">
        <v>434</v>
      </c>
      <c r="K124" t="s">
        <v>435</v>
      </c>
      <c r="L124">
        <v>25200</v>
      </c>
      <c r="M124" t="str">
        <f>"38.104063"</f>
        <v>38.104063</v>
      </c>
      <c r="N124" t="str">
        <f>"21.660452"</f>
        <v>21.660452</v>
      </c>
      <c r="O124" t="s">
        <v>28</v>
      </c>
      <c r="Q124" t="s">
        <v>28</v>
      </c>
      <c r="R124" t="s">
        <v>28</v>
      </c>
      <c r="S124" t="s">
        <v>29</v>
      </c>
      <c r="T124" t="s">
        <v>102</v>
      </c>
      <c r="U124" t="s">
        <v>44</v>
      </c>
    </row>
    <row r="125" spans="1:21">
      <c r="A125" t="s">
        <v>68</v>
      </c>
      <c r="B125" t="s">
        <v>98</v>
      </c>
      <c r="C125" t="s">
        <v>39</v>
      </c>
      <c r="D125" t="s">
        <v>59</v>
      </c>
      <c r="E125" t="str">
        <f>"9521034"</f>
        <v>9521034</v>
      </c>
      <c r="F125" t="s">
        <v>959</v>
      </c>
      <c r="G125">
        <v>4</v>
      </c>
      <c r="H125">
        <v>4</v>
      </c>
      <c r="I125">
        <v>2693025654</v>
      </c>
      <c r="J125" t="s">
        <v>960</v>
      </c>
      <c r="K125" t="s">
        <v>961</v>
      </c>
      <c r="L125">
        <v>25200</v>
      </c>
      <c r="M125" t="str">
        <f>"38.145634"</f>
        <v>38.145634</v>
      </c>
      <c r="N125" t="str">
        <f>"21.547422"</f>
        <v>21.547422</v>
      </c>
      <c r="O125" t="s">
        <v>28</v>
      </c>
      <c r="Q125" t="s">
        <v>28</v>
      </c>
      <c r="R125" t="s">
        <v>28</v>
      </c>
      <c r="S125" t="s">
        <v>29</v>
      </c>
      <c r="T125" t="s">
        <v>63</v>
      </c>
      <c r="U125" t="s">
        <v>44</v>
      </c>
    </row>
    <row r="126" spans="1:21">
      <c r="A126" t="s">
        <v>57</v>
      </c>
      <c r="B126" t="s">
        <v>58</v>
      </c>
      <c r="C126" t="s">
        <v>39</v>
      </c>
      <c r="D126" t="s">
        <v>40</v>
      </c>
      <c r="E126" t="str">
        <f>"9060444"</f>
        <v>9060444</v>
      </c>
      <c r="F126" t="s">
        <v>725</v>
      </c>
      <c r="G126">
        <v>8</v>
      </c>
      <c r="H126">
        <v>9</v>
      </c>
      <c r="I126">
        <v>2691068108</v>
      </c>
      <c r="J126" t="s">
        <v>726</v>
      </c>
      <c r="K126" t="s">
        <v>377</v>
      </c>
      <c r="L126">
        <v>25100</v>
      </c>
      <c r="M126" t="str">
        <f>"38.246297"</f>
        <v>38.246297</v>
      </c>
      <c r="N126" t="str">
        <f>"22.090392"</f>
        <v>22.090392</v>
      </c>
      <c r="O126" t="s">
        <v>28</v>
      </c>
      <c r="Q126" t="s">
        <v>28</v>
      </c>
      <c r="R126" t="s">
        <v>28</v>
      </c>
      <c r="S126" t="s">
        <v>28</v>
      </c>
      <c r="T126" t="s">
        <v>72</v>
      </c>
      <c r="U126" t="s">
        <v>44</v>
      </c>
    </row>
    <row r="127" spans="1:21">
      <c r="A127" t="s">
        <v>57</v>
      </c>
      <c r="B127" t="s">
        <v>58</v>
      </c>
      <c r="C127" t="s">
        <v>39</v>
      </c>
      <c r="D127" t="s">
        <v>40</v>
      </c>
      <c r="E127" t="str">
        <f>"9060004"</f>
        <v>9060004</v>
      </c>
      <c r="F127" t="s">
        <v>671</v>
      </c>
      <c r="G127">
        <v>6</v>
      </c>
      <c r="H127">
        <v>6</v>
      </c>
      <c r="I127">
        <v>2691027922</v>
      </c>
      <c r="J127" t="s">
        <v>672</v>
      </c>
      <c r="K127" t="s">
        <v>673</v>
      </c>
      <c r="L127">
        <v>25100</v>
      </c>
      <c r="M127" t="str">
        <f>"38.250826"</f>
        <v>38.250826</v>
      </c>
      <c r="N127" t="str">
        <f>"22.090679"</f>
        <v>22.090679</v>
      </c>
      <c r="O127" t="s">
        <v>28</v>
      </c>
      <c r="Q127" t="s">
        <v>28</v>
      </c>
      <c r="R127" t="s">
        <v>28</v>
      </c>
      <c r="S127" t="s">
        <v>28</v>
      </c>
      <c r="T127" t="s">
        <v>72</v>
      </c>
      <c r="U127" t="s">
        <v>44</v>
      </c>
    </row>
    <row r="128" spans="1:21">
      <c r="A128" t="s">
        <v>106</v>
      </c>
      <c r="B128" t="s">
        <v>58</v>
      </c>
      <c r="C128" t="s">
        <v>39</v>
      </c>
      <c r="D128" t="s">
        <v>40</v>
      </c>
      <c r="E128" t="str">
        <f>"9060016"</f>
        <v>9060016</v>
      </c>
      <c r="F128" t="s">
        <v>692</v>
      </c>
      <c r="G128">
        <v>6</v>
      </c>
      <c r="H128">
        <v>6</v>
      </c>
      <c r="I128">
        <v>2696022586</v>
      </c>
      <c r="J128" t="s">
        <v>693</v>
      </c>
      <c r="K128" t="s">
        <v>687</v>
      </c>
      <c r="L128">
        <v>25006</v>
      </c>
      <c r="M128" t="str">
        <f>"38.155900"</f>
        <v>38.155900</v>
      </c>
      <c r="N128" t="str">
        <f>"22.317306"</f>
        <v>22.317306</v>
      </c>
      <c r="O128" t="s">
        <v>28</v>
      </c>
      <c r="P128">
        <v>1</v>
      </c>
      <c r="Q128" t="s">
        <v>28</v>
      </c>
      <c r="R128" t="s">
        <v>28</v>
      </c>
      <c r="S128" t="s">
        <v>28</v>
      </c>
      <c r="T128" t="s">
        <v>72</v>
      </c>
      <c r="U128" t="s">
        <v>44</v>
      </c>
    </row>
    <row r="129" spans="1:21">
      <c r="A129" t="s">
        <v>57</v>
      </c>
      <c r="B129" t="s">
        <v>58</v>
      </c>
      <c r="C129" t="s">
        <v>39</v>
      </c>
      <c r="D129" t="s">
        <v>59</v>
      </c>
      <c r="E129" t="str">
        <f>"9060587"</f>
        <v>9060587</v>
      </c>
      <c r="F129" t="s">
        <v>60</v>
      </c>
      <c r="G129">
        <v>4</v>
      </c>
      <c r="H129">
        <v>6</v>
      </c>
      <c r="I129">
        <v>2691026764</v>
      </c>
      <c r="J129" t="s">
        <v>61</v>
      </c>
      <c r="K129" t="s">
        <v>62</v>
      </c>
      <c r="L129">
        <v>25100</v>
      </c>
      <c r="M129" t="str">
        <f>"38.246074"</f>
        <v>38.246074</v>
      </c>
      <c r="N129" t="str">
        <f>"22.090487"</f>
        <v>22.090487</v>
      </c>
      <c r="O129" t="s">
        <v>28</v>
      </c>
      <c r="Q129" t="s">
        <v>28</v>
      </c>
      <c r="R129" t="s">
        <v>28</v>
      </c>
      <c r="S129" t="s">
        <v>28</v>
      </c>
      <c r="T129" t="s">
        <v>63</v>
      </c>
      <c r="U129" t="s">
        <v>44</v>
      </c>
    </row>
    <row r="130" spans="1:21">
      <c r="A130" t="s">
        <v>57</v>
      </c>
      <c r="B130" t="s">
        <v>58</v>
      </c>
      <c r="C130" t="s">
        <v>39</v>
      </c>
      <c r="D130" t="s">
        <v>40</v>
      </c>
      <c r="E130" t="str">
        <f>"9060005"</f>
        <v>9060005</v>
      </c>
      <c r="F130" t="s">
        <v>700</v>
      </c>
      <c r="G130">
        <v>12</v>
      </c>
      <c r="H130">
        <v>12</v>
      </c>
      <c r="I130">
        <v>2691022370</v>
      </c>
      <c r="J130" t="s">
        <v>701</v>
      </c>
      <c r="K130" t="s">
        <v>702</v>
      </c>
      <c r="L130">
        <v>25100</v>
      </c>
      <c r="M130" t="str">
        <f>"38.248224"</f>
        <v>38.248224</v>
      </c>
      <c r="N130" t="str">
        <f>"22.084152"</f>
        <v>22.084152</v>
      </c>
      <c r="O130" t="s">
        <v>28</v>
      </c>
      <c r="Q130" t="s">
        <v>28</v>
      </c>
      <c r="R130" t="s">
        <v>28</v>
      </c>
      <c r="S130" t="s">
        <v>28</v>
      </c>
      <c r="T130" t="s">
        <v>72</v>
      </c>
      <c r="U130" t="s">
        <v>44</v>
      </c>
    </row>
    <row r="131" spans="1:21">
      <c r="A131" t="s">
        <v>106</v>
      </c>
      <c r="B131" t="s">
        <v>58</v>
      </c>
      <c r="C131" t="s">
        <v>39</v>
      </c>
      <c r="D131" t="s">
        <v>40</v>
      </c>
      <c r="E131" t="str">
        <f>"9060001"</f>
        <v>9060001</v>
      </c>
      <c r="F131" t="s">
        <v>685</v>
      </c>
      <c r="G131">
        <v>6</v>
      </c>
      <c r="H131">
        <v>6</v>
      </c>
      <c r="I131">
        <v>2696033084</v>
      </c>
      <c r="J131" t="s">
        <v>686</v>
      </c>
      <c r="K131" t="s">
        <v>688</v>
      </c>
      <c r="L131">
        <v>25006</v>
      </c>
      <c r="M131" t="str">
        <f>"38.158420"</f>
        <v>38.158420</v>
      </c>
      <c r="N131" t="str">
        <f>"22.344868"</f>
        <v>22.344868</v>
      </c>
      <c r="O131" t="s">
        <v>28</v>
      </c>
      <c r="Q131" t="s">
        <v>28</v>
      </c>
      <c r="R131" t="s">
        <v>28</v>
      </c>
      <c r="S131" t="s">
        <v>28</v>
      </c>
      <c r="T131" t="s">
        <v>72</v>
      </c>
      <c r="U131" t="s">
        <v>44</v>
      </c>
    </row>
    <row r="132" spans="1:21">
      <c r="A132" t="s">
        <v>57</v>
      </c>
      <c r="B132" t="s">
        <v>58</v>
      </c>
      <c r="C132" t="s">
        <v>39</v>
      </c>
      <c r="D132" t="s">
        <v>40</v>
      </c>
      <c r="E132" t="str">
        <f>"9060006"</f>
        <v>9060006</v>
      </c>
      <c r="F132" t="s">
        <v>694</v>
      </c>
      <c r="G132">
        <v>10</v>
      </c>
      <c r="H132">
        <v>11</v>
      </c>
      <c r="I132">
        <v>2691028826</v>
      </c>
      <c r="J132" t="s">
        <v>695</v>
      </c>
      <c r="K132" t="s">
        <v>696</v>
      </c>
      <c r="L132">
        <v>25100</v>
      </c>
      <c r="M132" t="str">
        <f>"38.246542"</f>
        <v>38.246542</v>
      </c>
      <c r="N132" t="str">
        <f>"22.073291"</f>
        <v>22.073291</v>
      </c>
      <c r="O132" t="s">
        <v>28</v>
      </c>
      <c r="Q132" t="s">
        <v>28</v>
      </c>
      <c r="R132" t="s">
        <v>28</v>
      </c>
      <c r="S132" t="s">
        <v>28</v>
      </c>
      <c r="T132" t="s">
        <v>72</v>
      </c>
      <c r="U132" t="s">
        <v>44</v>
      </c>
    </row>
    <row r="133" spans="1:21">
      <c r="A133" t="s">
        <v>57</v>
      </c>
      <c r="B133" t="s">
        <v>58</v>
      </c>
      <c r="C133" t="s">
        <v>39</v>
      </c>
      <c r="D133" t="s">
        <v>40</v>
      </c>
      <c r="E133" t="str">
        <f>"9060007"</f>
        <v>9060007</v>
      </c>
      <c r="F133" t="s">
        <v>76</v>
      </c>
      <c r="G133">
        <v>6</v>
      </c>
      <c r="H133">
        <v>6</v>
      </c>
      <c r="I133">
        <v>2691027766</v>
      </c>
      <c r="J133" t="s">
        <v>77</v>
      </c>
      <c r="K133" t="s">
        <v>78</v>
      </c>
      <c r="L133">
        <v>25100</v>
      </c>
      <c r="M133" t="str">
        <f>"38.251534"</f>
        <v>38.251534</v>
      </c>
      <c r="N133" t="str">
        <f>"22.080424"</f>
        <v>22.080424</v>
      </c>
      <c r="O133" t="s">
        <v>28</v>
      </c>
      <c r="Q133" t="s">
        <v>28</v>
      </c>
      <c r="R133" t="s">
        <v>28</v>
      </c>
      <c r="S133" t="s">
        <v>28</v>
      </c>
      <c r="T133" t="s">
        <v>72</v>
      </c>
      <c r="U133" t="s">
        <v>44</v>
      </c>
    </row>
    <row r="134" spans="1:21">
      <c r="A134" t="s">
        <v>57</v>
      </c>
      <c r="B134" t="s">
        <v>58</v>
      </c>
      <c r="C134" t="s">
        <v>39</v>
      </c>
      <c r="D134" t="s">
        <v>40</v>
      </c>
      <c r="E134" t="str">
        <f>"9060008"</f>
        <v>9060008</v>
      </c>
      <c r="F134" t="s">
        <v>364</v>
      </c>
      <c r="G134">
        <v>10</v>
      </c>
      <c r="H134">
        <v>10</v>
      </c>
      <c r="I134">
        <v>2691060506</v>
      </c>
      <c r="J134" t="s">
        <v>365</v>
      </c>
      <c r="K134" t="s">
        <v>366</v>
      </c>
      <c r="L134">
        <v>25100</v>
      </c>
      <c r="M134" t="str">
        <f>"38.246755"</f>
        <v>38.246755</v>
      </c>
      <c r="N134" t="str">
        <f>"22.098223"</f>
        <v>22.098223</v>
      </c>
      <c r="O134" t="s">
        <v>28</v>
      </c>
      <c r="Q134" t="s">
        <v>28</v>
      </c>
      <c r="R134" t="s">
        <v>28</v>
      </c>
      <c r="S134" t="s">
        <v>28</v>
      </c>
      <c r="T134" t="s">
        <v>72</v>
      </c>
      <c r="U134" t="s">
        <v>44</v>
      </c>
    </row>
    <row r="135" spans="1:21">
      <c r="A135" t="s">
        <v>57</v>
      </c>
      <c r="B135" t="s">
        <v>58</v>
      </c>
      <c r="C135" t="s">
        <v>39</v>
      </c>
      <c r="D135" t="s">
        <v>40</v>
      </c>
      <c r="E135" t="str">
        <f>"9060009"</f>
        <v>9060009</v>
      </c>
      <c r="F135" t="s">
        <v>436</v>
      </c>
      <c r="G135">
        <v>6</v>
      </c>
      <c r="H135">
        <v>6</v>
      </c>
      <c r="I135">
        <v>2691022981</v>
      </c>
      <c r="J135" t="s">
        <v>437</v>
      </c>
      <c r="K135" t="s">
        <v>389</v>
      </c>
      <c r="L135">
        <v>25100</v>
      </c>
      <c r="M135" t="str">
        <f>"38.239147"</f>
        <v>38.239147</v>
      </c>
      <c r="N135" t="str">
        <f>"22.092459"</f>
        <v>22.092459</v>
      </c>
      <c r="O135" t="s">
        <v>28</v>
      </c>
      <c r="P135">
        <v>2</v>
      </c>
      <c r="Q135" t="s">
        <v>28</v>
      </c>
      <c r="R135" t="s">
        <v>28</v>
      </c>
      <c r="S135" t="s">
        <v>28</v>
      </c>
      <c r="T135" t="s">
        <v>72</v>
      </c>
      <c r="U135" t="s">
        <v>44</v>
      </c>
    </row>
    <row r="136" spans="1:21">
      <c r="A136" t="s">
        <v>57</v>
      </c>
      <c r="B136" t="s">
        <v>58</v>
      </c>
      <c r="C136" t="s">
        <v>39</v>
      </c>
      <c r="D136" t="s">
        <v>40</v>
      </c>
      <c r="E136" t="str">
        <f>"9060010"</f>
        <v>9060010</v>
      </c>
      <c r="F136" t="s">
        <v>792</v>
      </c>
      <c r="G136">
        <v>6</v>
      </c>
      <c r="H136">
        <v>6</v>
      </c>
      <c r="I136">
        <v>2691023501</v>
      </c>
      <c r="J136" t="s">
        <v>793</v>
      </c>
      <c r="K136" t="s">
        <v>794</v>
      </c>
      <c r="L136">
        <v>25100</v>
      </c>
      <c r="M136" t="str">
        <f>"38.255620"</f>
        <v>38.255620</v>
      </c>
      <c r="N136" t="str">
        <f>"22.104510"</f>
        <v>22.104510</v>
      </c>
      <c r="O136" t="s">
        <v>28</v>
      </c>
      <c r="P136">
        <v>2</v>
      </c>
      <c r="Q136" t="s">
        <v>28</v>
      </c>
      <c r="R136" t="s">
        <v>28</v>
      </c>
      <c r="S136" t="s">
        <v>28</v>
      </c>
      <c r="T136" t="s">
        <v>72</v>
      </c>
      <c r="U136" t="s">
        <v>44</v>
      </c>
    </row>
    <row r="137" spans="1:21">
      <c r="A137" t="s">
        <v>57</v>
      </c>
      <c r="B137" t="s">
        <v>58</v>
      </c>
      <c r="C137" t="s">
        <v>39</v>
      </c>
      <c r="D137" t="s">
        <v>110</v>
      </c>
      <c r="E137" t="str">
        <f>"9060011"</f>
        <v>9060011</v>
      </c>
      <c r="F137" t="s">
        <v>419</v>
      </c>
      <c r="G137">
        <v>2</v>
      </c>
      <c r="H137">
        <v>3</v>
      </c>
      <c r="I137">
        <v>2691022988</v>
      </c>
      <c r="J137" t="s">
        <v>420</v>
      </c>
      <c r="K137" t="s">
        <v>421</v>
      </c>
      <c r="L137">
        <v>25100</v>
      </c>
      <c r="M137" t="str">
        <f>"38.258566"</f>
        <v>38.258566</v>
      </c>
      <c r="N137" t="str">
        <f>"22.067908"</f>
        <v>22.067908</v>
      </c>
      <c r="O137" t="s">
        <v>28</v>
      </c>
      <c r="Q137" t="s">
        <v>28</v>
      </c>
      <c r="R137" t="s">
        <v>28</v>
      </c>
      <c r="S137" t="s">
        <v>29</v>
      </c>
      <c r="T137" t="s">
        <v>72</v>
      </c>
      <c r="U137" t="s">
        <v>44</v>
      </c>
    </row>
    <row r="138" spans="1:21">
      <c r="A138" t="s">
        <v>57</v>
      </c>
      <c r="B138" t="s">
        <v>58</v>
      </c>
      <c r="C138" t="s">
        <v>39</v>
      </c>
      <c r="D138" t="s">
        <v>40</v>
      </c>
      <c r="E138" t="str">
        <f>"9060012"</f>
        <v>9060012</v>
      </c>
      <c r="F138" t="s">
        <v>723</v>
      </c>
      <c r="G138">
        <v>11</v>
      </c>
      <c r="H138">
        <v>12</v>
      </c>
      <c r="I138">
        <v>2691023224</v>
      </c>
      <c r="J138" t="s">
        <v>724</v>
      </c>
      <c r="K138" t="s">
        <v>351</v>
      </c>
      <c r="L138">
        <v>25100</v>
      </c>
      <c r="M138" t="str">
        <f>"38.252607"</f>
        <v>38.252607</v>
      </c>
      <c r="N138" t="str">
        <f>"22.074780"</f>
        <v>22.074780</v>
      </c>
      <c r="O138" t="s">
        <v>28</v>
      </c>
      <c r="Q138" t="s">
        <v>28</v>
      </c>
      <c r="R138" t="s">
        <v>28</v>
      </c>
      <c r="S138" t="s">
        <v>28</v>
      </c>
      <c r="T138" t="s">
        <v>72</v>
      </c>
      <c r="U138" t="s">
        <v>44</v>
      </c>
    </row>
    <row r="139" spans="1:21">
      <c r="A139" t="s">
        <v>68</v>
      </c>
      <c r="B139" t="s">
        <v>58</v>
      </c>
      <c r="C139" t="s">
        <v>39</v>
      </c>
      <c r="D139" t="s">
        <v>40</v>
      </c>
      <c r="E139" t="str">
        <f>"9060055"</f>
        <v>9060055</v>
      </c>
      <c r="F139" t="s">
        <v>659</v>
      </c>
      <c r="G139">
        <v>8</v>
      </c>
      <c r="H139">
        <v>8</v>
      </c>
      <c r="I139">
        <v>2691071484</v>
      </c>
      <c r="J139" t="s">
        <v>660</v>
      </c>
      <c r="K139" t="s">
        <v>661</v>
      </c>
      <c r="L139">
        <v>25100</v>
      </c>
      <c r="M139" t="str">
        <f>"38.273274"</f>
        <v>38.273274</v>
      </c>
      <c r="N139" t="str">
        <f>"22.048797"</f>
        <v>22.048797</v>
      </c>
      <c r="O139" t="s">
        <v>28</v>
      </c>
      <c r="P139">
        <v>1</v>
      </c>
      <c r="Q139" t="s">
        <v>28</v>
      </c>
      <c r="R139" t="s">
        <v>28</v>
      </c>
      <c r="S139" t="s">
        <v>28</v>
      </c>
      <c r="T139" t="s">
        <v>72</v>
      </c>
      <c r="U139" t="s">
        <v>44</v>
      </c>
    </row>
    <row r="140" spans="1:21">
      <c r="A140" t="s">
        <v>106</v>
      </c>
      <c r="B140" t="s">
        <v>58</v>
      </c>
      <c r="C140" t="s">
        <v>39</v>
      </c>
      <c r="D140" t="s">
        <v>40</v>
      </c>
      <c r="E140" t="str">
        <f>"9060013"</f>
        <v>9060013</v>
      </c>
      <c r="F140" t="s">
        <v>662</v>
      </c>
      <c r="G140">
        <v>6</v>
      </c>
      <c r="H140">
        <v>6</v>
      </c>
      <c r="I140">
        <v>2696031228</v>
      </c>
      <c r="J140" t="s">
        <v>663</v>
      </c>
      <c r="K140" t="s">
        <v>664</v>
      </c>
      <c r="L140">
        <v>25010</v>
      </c>
      <c r="M140" t="str">
        <f>"38.148010"</f>
        <v>38.148010</v>
      </c>
      <c r="N140" t="str">
        <f>"22.359749"</f>
        <v>22.359749</v>
      </c>
      <c r="O140" t="s">
        <v>28</v>
      </c>
      <c r="P140">
        <v>1</v>
      </c>
      <c r="Q140" t="s">
        <v>28</v>
      </c>
      <c r="R140" t="s">
        <v>28</v>
      </c>
      <c r="S140" t="s">
        <v>28</v>
      </c>
      <c r="T140" t="s">
        <v>72</v>
      </c>
      <c r="U140" t="s">
        <v>44</v>
      </c>
    </row>
    <row r="141" spans="1:21">
      <c r="A141" t="s">
        <v>106</v>
      </c>
      <c r="B141" t="s">
        <v>58</v>
      </c>
      <c r="C141" t="s">
        <v>39</v>
      </c>
      <c r="D141" t="s">
        <v>40</v>
      </c>
      <c r="E141" t="str">
        <f>"9060024"</f>
        <v>9060024</v>
      </c>
      <c r="F141" t="s">
        <v>754</v>
      </c>
      <c r="G141">
        <v>10</v>
      </c>
      <c r="H141">
        <v>10</v>
      </c>
      <c r="I141">
        <v>2691041697</v>
      </c>
      <c r="J141" t="s">
        <v>755</v>
      </c>
      <c r="K141" t="s">
        <v>180</v>
      </c>
      <c r="L141">
        <v>25003</v>
      </c>
      <c r="M141" t="str">
        <f>"38.194721"</f>
        <v>38.194721</v>
      </c>
      <c r="N141" t="str">
        <f>"22.199545"</f>
        <v>22.199545</v>
      </c>
      <c r="O141" t="s">
        <v>28</v>
      </c>
      <c r="P141">
        <v>1</v>
      </c>
      <c r="Q141" t="s">
        <v>28</v>
      </c>
      <c r="R141" t="s">
        <v>28</v>
      </c>
      <c r="S141" t="s">
        <v>28</v>
      </c>
      <c r="T141" t="s">
        <v>72</v>
      </c>
      <c r="U141" t="s">
        <v>44</v>
      </c>
    </row>
    <row r="142" spans="1:21">
      <c r="A142" t="s">
        <v>68</v>
      </c>
      <c r="B142" t="s">
        <v>58</v>
      </c>
      <c r="C142" t="s">
        <v>39</v>
      </c>
      <c r="D142" t="s">
        <v>40</v>
      </c>
      <c r="E142" t="str">
        <f>"9060028"</f>
        <v>9060028</v>
      </c>
      <c r="F142" t="s">
        <v>748</v>
      </c>
      <c r="G142">
        <v>6</v>
      </c>
      <c r="H142">
        <v>6</v>
      </c>
      <c r="I142">
        <v>2691081204</v>
      </c>
      <c r="J142" t="s">
        <v>749</v>
      </c>
      <c r="K142" t="s">
        <v>750</v>
      </c>
      <c r="L142">
        <v>25100</v>
      </c>
      <c r="M142" t="str">
        <f>"38.216024"</f>
        <v>38.216024</v>
      </c>
      <c r="N142" t="str">
        <f>"22.130038"</f>
        <v>22.130038</v>
      </c>
      <c r="O142" t="s">
        <v>28</v>
      </c>
      <c r="Q142" t="s">
        <v>28</v>
      </c>
      <c r="R142" t="s">
        <v>28</v>
      </c>
      <c r="S142" t="s">
        <v>28</v>
      </c>
      <c r="T142" t="s">
        <v>72</v>
      </c>
      <c r="U142" t="s">
        <v>44</v>
      </c>
    </row>
    <row r="143" spans="1:21">
      <c r="A143" t="s">
        <v>106</v>
      </c>
      <c r="B143" t="s">
        <v>58</v>
      </c>
      <c r="C143" t="s">
        <v>39</v>
      </c>
      <c r="D143" t="s">
        <v>110</v>
      </c>
      <c r="E143" t="str">
        <f>"9060270"</f>
        <v>9060270</v>
      </c>
      <c r="F143" t="s">
        <v>194</v>
      </c>
      <c r="G143">
        <v>1</v>
      </c>
      <c r="H143">
        <v>1</v>
      </c>
      <c r="I143">
        <v>2691031510</v>
      </c>
      <c r="J143" t="s">
        <v>195</v>
      </c>
      <c r="K143" t="s">
        <v>196</v>
      </c>
      <c r="L143">
        <v>25009</v>
      </c>
      <c r="M143" t="str">
        <f>"38.297083"</f>
        <v>38.297083</v>
      </c>
      <c r="N143" t="str">
        <f>"21.979823"</f>
        <v>21.979823</v>
      </c>
      <c r="O143" t="s">
        <v>28</v>
      </c>
      <c r="Q143" t="s">
        <v>28</v>
      </c>
      <c r="R143" t="s">
        <v>29</v>
      </c>
      <c r="S143" t="s">
        <v>29</v>
      </c>
      <c r="T143" t="s">
        <v>72</v>
      </c>
      <c r="U143" t="s">
        <v>44</v>
      </c>
    </row>
    <row r="144" spans="1:21">
      <c r="A144" t="s">
        <v>68</v>
      </c>
      <c r="B144" t="s">
        <v>58</v>
      </c>
      <c r="C144" t="s">
        <v>39</v>
      </c>
      <c r="D144" t="s">
        <v>40</v>
      </c>
      <c r="E144" t="str">
        <f>"9060276"</f>
        <v>9060276</v>
      </c>
      <c r="F144" t="s">
        <v>674</v>
      </c>
      <c r="G144">
        <v>8</v>
      </c>
      <c r="H144">
        <v>8</v>
      </c>
      <c r="I144">
        <v>2691031173</v>
      </c>
      <c r="J144" t="s">
        <v>675</v>
      </c>
      <c r="K144" t="s">
        <v>276</v>
      </c>
      <c r="L144">
        <v>25009</v>
      </c>
      <c r="M144" t="str">
        <f>"38.298765"</f>
        <v>38.298765</v>
      </c>
      <c r="N144" t="str">
        <f>"22.001473"</f>
        <v>22.001473</v>
      </c>
      <c r="O144" t="s">
        <v>28</v>
      </c>
      <c r="Q144" t="s">
        <v>28</v>
      </c>
      <c r="R144" t="s">
        <v>28</v>
      </c>
      <c r="S144" t="s">
        <v>28</v>
      </c>
      <c r="T144" t="s">
        <v>72</v>
      </c>
      <c r="U144" t="s">
        <v>44</v>
      </c>
    </row>
    <row r="145" spans="1:21">
      <c r="A145" t="s">
        <v>68</v>
      </c>
      <c r="B145" t="s">
        <v>58</v>
      </c>
      <c r="C145" t="s">
        <v>39</v>
      </c>
      <c r="D145" t="s">
        <v>110</v>
      </c>
      <c r="E145" t="str">
        <f>"9520875"</f>
        <v>9520875</v>
      </c>
      <c r="F145" t="s">
        <v>169</v>
      </c>
      <c r="G145">
        <v>1</v>
      </c>
      <c r="H145">
        <v>1</v>
      </c>
      <c r="I145">
        <v>2691071987</v>
      </c>
      <c r="J145" t="s">
        <v>170</v>
      </c>
      <c r="K145" t="s">
        <v>171</v>
      </c>
      <c r="L145">
        <v>25100</v>
      </c>
      <c r="M145" t="str">
        <f>"38.259938"</f>
        <v>38.259938</v>
      </c>
      <c r="N145" t="str">
        <f>"22.055704"</f>
        <v>22.055704</v>
      </c>
      <c r="O145" t="s">
        <v>28</v>
      </c>
      <c r="Q145" t="s">
        <v>28</v>
      </c>
      <c r="R145" t="s">
        <v>29</v>
      </c>
      <c r="S145" t="s">
        <v>29</v>
      </c>
      <c r="T145" t="s">
        <v>72</v>
      </c>
      <c r="U145" t="s">
        <v>44</v>
      </c>
    </row>
    <row r="146" spans="1:21">
      <c r="A146" t="s">
        <v>68</v>
      </c>
      <c r="B146" t="s">
        <v>58</v>
      </c>
      <c r="C146" t="s">
        <v>39</v>
      </c>
      <c r="D146" t="s">
        <v>40</v>
      </c>
      <c r="E146" t="str">
        <f>"9060056"</f>
        <v>9060056</v>
      </c>
      <c r="F146" t="s">
        <v>152</v>
      </c>
      <c r="G146">
        <v>4</v>
      </c>
      <c r="H146">
        <v>4</v>
      </c>
      <c r="I146">
        <v>2691071333</v>
      </c>
      <c r="J146" t="s">
        <v>153</v>
      </c>
      <c r="K146" t="s">
        <v>154</v>
      </c>
      <c r="L146">
        <v>25100</v>
      </c>
      <c r="M146" t="str">
        <f>"38.262603"</f>
        <v>38.262603</v>
      </c>
      <c r="N146" t="str">
        <f>"22.048555"</f>
        <v>22.048555</v>
      </c>
      <c r="O146" t="s">
        <v>28</v>
      </c>
      <c r="Q146" t="s">
        <v>28</v>
      </c>
      <c r="R146" t="s">
        <v>28</v>
      </c>
      <c r="S146" t="s">
        <v>28</v>
      </c>
      <c r="T146" t="s">
        <v>72</v>
      </c>
      <c r="U146" t="s">
        <v>44</v>
      </c>
    </row>
    <row r="147" spans="1:21">
      <c r="A147" t="s">
        <v>114</v>
      </c>
      <c r="B147" t="s">
        <v>58</v>
      </c>
      <c r="C147" t="s">
        <v>39</v>
      </c>
      <c r="D147" t="s">
        <v>110</v>
      </c>
      <c r="E147" t="str">
        <f>"9060290"</f>
        <v>9060290</v>
      </c>
      <c r="F147" t="s">
        <v>404</v>
      </c>
      <c r="G147">
        <v>1</v>
      </c>
      <c r="H147">
        <v>2</v>
      </c>
      <c r="I147">
        <v>2691031813</v>
      </c>
      <c r="J147" t="s">
        <v>405</v>
      </c>
      <c r="K147" t="s">
        <v>406</v>
      </c>
      <c r="L147">
        <v>25100</v>
      </c>
      <c r="M147" t="str">
        <f>"38.265149"</f>
        <v>38.265149</v>
      </c>
      <c r="N147" t="str">
        <f>"21.939004"</f>
        <v>21.939004</v>
      </c>
      <c r="O147" t="s">
        <v>28</v>
      </c>
      <c r="Q147" t="s">
        <v>28</v>
      </c>
      <c r="R147" t="s">
        <v>28</v>
      </c>
      <c r="S147" t="s">
        <v>28</v>
      </c>
      <c r="T147" t="s">
        <v>72</v>
      </c>
      <c r="U147" t="s">
        <v>44</v>
      </c>
    </row>
    <row r="148" spans="1:21">
      <c r="A148" t="s">
        <v>68</v>
      </c>
      <c r="B148" t="s">
        <v>58</v>
      </c>
      <c r="C148" t="s">
        <v>39</v>
      </c>
      <c r="D148" t="s">
        <v>40</v>
      </c>
      <c r="E148" t="str">
        <f>"9060057"</f>
        <v>9060057</v>
      </c>
      <c r="F148" t="s">
        <v>69</v>
      </c>
      <c r="G148">
        <v>6</v>
      </c>
      <c r="H148">
        <v>6</v>
      </c>
      <c r="I148">
        <v>2691072265</v>
      </c>
      <c r="J148" t="s">
        <v>70</v>
      </c>
      <c r="K148" t="s">
        <v>71</v>
      </c>
      <c r="L148">
        <v>25100</v>
      </c>
      <c r="M148" t="str">
        <f>"38.279282"</f>
        <v>38.279282</v>
      </c>
      <c r="N148" t="str">
        <f>"22.031414"</f>
        <v>22.031414</v>
      </c>
      <c r="O148" t="s">
        <v>28</v>
      </c>
      <c r="Q148" t="s">
        <v>28</v>
      </c>
      <c r="R148" t="s">
        <v>28</v>
      </c>
      <c r="S148" t="s">
        <v>28</v>
      </c>
      <c r="T148" t="s">
        <v>72</v>
      </c>
      <c r="U148" t="s">
        <v>44</v>
      </c>
    </row>
    <row r="149" spans="1:21">
      <c r="A149" t="s">
        <v>68</v>
      </c>
      <c r="B149" t="s">
        <v>58</v>
      </c>
      <c r="C149" t="s">
        <v>39</v>
      </c>
      <c r="D149" t="s">
        <v>110</v>
      </c>
      <c r="E149" t="str">
        <f>"9060058"</f>
        <v>9060058</v>
      </c>
      <c r="F149" t="s">
        <v>682</v>
      </c>
      <c r="G149">
        <v>2</v>
      </c>
      <c r="H149">
        <v>2</v>
      </c>
      <c r="I149">
        <v>2691024580</v>
      </c>
      <c r="J149" t="s">
        <v>683</v>
      </c>
      <c r="K149" t="s">
        <v>684</v>
      </c>
      <c r="L149">
        <v>25100</v>
      </c>
      <c r="M149" t="str">
        <f>"38.221620"</f>
        <v>38.221620</v>
      </c>
      <c r="N149" t="str">
        <f>"22.095890"</f>
        <v>22.095890</v>
      </c>
      <c r="O149" t="s">
        <v>28</v>
      </c>
      <c r="Q149" t="s">
        <v>28</v>
      </c>
      <c r="R149" t="s">
        <v>28</v>
      </c>
      <c r="S149" t="s">
        <v>29</v>
      </c>
      <c r="T149" t="s">
        <v>72</v>
      </c>
      <c r="U149" t="s">
        <v>44</v>
      </c>
    </row>
    <row r="150" spans="1:21">
      <c r="A150" t="s">
        <v>57</v>
      </c>
      <c r="B150" t="s">
        <v>58</v>
      </c>
      <c r="C150" t="s">
        <v>39</v>
      </c>
      <c r="D150" t="s">
        <v>40</v>
      </c>
      <c r="E150" t="str">
        <f>"9060060"</f>
        <v>9060060</v>
      </c>
      <c r="F150" t="s">
        <v>676</v>
      </c>
      <c r="G150">
        <v>6</v>
      </c>
      <c r="H150">
        <v>6</v>
      </c>
      <c r="I150">
        <v>2691051348</v>
      </c>
      <c r="J150" t="s">
        <v>677</v>
      </c>
      <c r="K150" t="s">
        <v>678</v>
      </c>
      <c r="L150">
        <v>25100</v>
      </c>
      <c r="M150" t="str">
        <f>"38.237570"</f>
        <v>38.237570</v>
      </c>
      <c r="N150" t="str">
        <f>"22.122881"</f>
        <v>22.122881</v>
      </c>
      <c r="O150" t="s">
        <v>28</v>
      </c>
      <c r="Q150" t="s">
        <v>28</v>
      </c>
      <c r="R150" t="s">
        <v>28</v>
      </c>
      <c r="S150" t="s">
        <v>28</v>
      </c>
      <c r="T150" t="s">
        <v>72</v>
      </c>
      <c r="U150" t="s">
        <v>44</v>
      </c>
    </row>
    <row r="151" spans="1:21">
      <c r="A151" t="s">
        <v>57</v>
      </c>
      <c r="B151" t="s">
        <v>58</v>
      </c>
      <c r="C151" t="s">
        <v>39</v>
      </c>
      <c r="D151" t="s">
        <v>40</v>
      </c>
      <c r="E151" t="str">
        <f>"9060034"</f>
        <v>9060034</v>
      </c>
      <c r="F151" t="s">
        <v>679</v>
      </c>
      <c r="G151">
        <v>6</v>
      </c>
      <c r="H151">
        <v>8</v>
      </c>
      <c r="I151">
        <v>2691022664</v>
      </c>
      <c r="J151" t="s">
        <v>680</v>
      </c>
      <c r="K151" t="s">
        <v>681</v>
      </c>
      <c r="L151">
        <v>25100</v>
      </c>
      <c r="M151" t="str">
        <f>"38.237206"</f>
        <v>38.237206</v>
      </c>
      <c r="N151" t="str">
        <f>"22.083820"</f>
        <v>22.083820</v>
      </c>
      <c r="O151" t="s">
        <v>28</v>
      </c>
      <c r="Q151" t="s">
        <v>28</v>
      </c>
      <c r="R151" t="s">
        <v>28</v>
      </c>
      <c r="S151" t="s">
        <v>28</v>
      </c>
      <c r="T151" t="s">
        <v>72</v>
      </c>
      <c r="U151" t="s">
        <v>44</v>
      </c>
    </row>
    <row r="152" spans="1:21">
      <c r="A152" t="s">
        <v>34</v>
      </c>
      <c r="B152" t="s">
        <v>35</v>
      </c>
      <c r="C152" t="s">
        <v>907</v>
      </c>
      <c r="D152" t="s">
        <v>908</v>
      </c>
      <c r="E152" t="str">
        <f>"7061000"</f>
        <v>7061000</v>
      </c>
      <c r="F152" t="s">
        <v>909</v>
      </c>
      <c r="G152">
        <v>12</v>
      </c>
      <c r="H152">
        <v>12</v>
      </c>
      <c r="I152">
        <v>2610990350</v>
      </c>
      <c r="J152" t="s">
        <v>910</v>
      </c>
      <c r="K152" t="s">
        <v>911</v>
      </c>
      <c r="L152">
        <v>26504</v>
      </c>
      <c r="M152" t="str">
        <f>"38.300308"</f>
        <v>38.300308</v>
      </c>
      <c r="N152" t="str">
        <f>"21.818285"</f>
        <v>21.818285</v>
      </c>
      <c r="O152" t="s">
        <v>28</v>
      </c>
      <c r="Q152" t="s">
        <v>28</v>
      </c>
      <c r="R152" t="s">
        <v>28</v>
      </c>
      <c r="S152" t="s">
        <v>28</v>
      </c>
      <c r="T152" t="s">
        <v>97</v>
      </c>
      <c r="U152" t="s">
        <v>44</v>
      </c>
    </row>
    <row r="153" spans="1:21">
      <c r="A153" t="s">
        <v>34</v>
      </c>
      <c r="B153" t="s">
        <v>35</v>
      </c>
      <c r="C153" t="s">
        <v>907</v>
      </c>
      <c r="D153" t="s">
        <v>915</v>
      </c>
      <c r="E153" t="str">
        <f>"7061031"</f>
        <v>7061031</v>
      </c>
      <c r="F153" t="s">
        <v>951</v>
      </c>
      <c r="G153">
        <v>1</v>
      </c>
      <c r="H153">
        <v>2</v>
      </c>
      <c r="I153">
        <v>2610336538</v>
      </c>
      <c r="J153" t="s">
        <v>952</v>
      </c>
      <c r="K153" t="s">
        <v>953</v>
      </c>
      <c r="L153">
        <v>26500</v>
      </c>
      <c r="M153" t="str">
        <f>"38.161828"</f>
        <v>38.161828</v>
      </c>
      <c r="N153" t="str">
        <f>"21.807110"</f>
        <v>21.807110</v>
      </c>
      <c r="O153" t="s">
        <v>28</v>
      </c>
      <c r="Q153" t="s">
        <v>29</v>
      </c>
      <c r="R153" t="s">
        <v>28</v>
      </c>
      <c r="S153" t="s">
        <v>29</v>
      </c>
      <c r="T153" t="s">
        <v>49</v>
      </c>
      <c r="U153" t="s">
        <v>31</v>
      </c>
    </row>
    <row r="154" spans="1:21">
      <c r="A154" t="s">
        <v>34</v>
      </c>
      <c r="B154" t="s">
        <v>35</v>
      </c>
      <c r="C154" t="s">
        <v>907</v>
      </c>
      <c r="D154" t="s">
        <v>908</v>
      </c>
      <c r="E154" t="str">
        <f>"7061004"</f>
        <v>7061004</v>
      </c>
      <c r="F154" t="s">
        <v>912</v>
      </c>
      <c r="G154">
        <v>6</v>
      </c>
      <c r="H154">
        <v>6</v>
      </c>
      <c r="I154">
        <v>2610224260</v>
      </c>
      <c r="J154" t="s">
        <v>913</v>
      </c>
      <c r="K154" t="s">
        <v>914</v>
      </c>
      <c r="L154">
        <v>26500</v>
      </c>
      <c r="M154" t="str">
        <f>"38.235894"</f>
        <v>38.235894</v>
      </c>
      <c r="N154" t="str">
        <f>"21.760716"</f>
        <v>21.760716</v>
      </c>
      <c r="O154" t="s">
        <v>28</v>
      </c>
      <c r="Q154" t="s">
        <v>28</v>
      </c>
      <c r="R154" t="s">
        <v>28</v>
      </c>
      <c r="S154" t="s">
        <v>28</v>
      </c>
      <c r="T154" t="s">
        <v>45</v>
      </c>
      <c r="U154" t="s">
        <v>44</v>
      </c>
    </row>
    <row r="155" spans="1:21">
      <c r="A155" t="s">
        <v>34</v>
      </c>
      <c r="B155" t="s">
        <v>35</v>
      </c>
      <c r="C155" t="s">
        <v>907</v>
      </c>
      <c r="D155" t="s">
        <v>915</v>
      </c>
      <c r="E155" t="str">
        <f>"7061023"</f>
        <v>7061023</v>
      </c>
      <c r="F155" t="s">
        <v>939</v>
      </c>
      <c r="G155">
        <v>2</v>
      </c>
      <c r="H155">
        <v>2</v>
      </c>
      <c r="I155">
        <v>2610454787</v>
      </c>
      <c r="J155" t="s">
        <v>940</v>
      </c>
      <c r="K155" t="s">
        <v>941</v>
      </c>
      <c r="L155">
        <v>26442</v>
      </c>
      <c r="M155" t="str">
        <f>"38.272860"</f>
        <v>38.272860</v>
      </c>
      <c r="N155" t="str">
        <f>"21.745111"</f>
        <v>21.745111</v>
      </c>
      <c r="O155" t="s">
        <v>28</v>
      </c>
      <c r="Q155" t="s">
        <v>29</v>
      </c>
      <c r="R155" t="s">
        <v>28</v>
      </c>
      <c r="S155" t="s">
        <v>29</v>
      </c>
      <c r="T155" t="s">
        <v>30</v>
      </c>
      <c r="U155" t="s">
        <v>31</v>
      </c>
    </row>
    <row r="156" spans="1:21">
      <c r="A156" t="s">
        <v>34</v>
      </c>
      <c r="B156" t="s">
        <v>35</v>
      </c>
      <c r="C156" t="s">
        <v>907</v>
      </c>
      <c r="D156" t="s">
        <v>915</v>
      </c>
      <c r="E156" t="str">
        <f>"7061011"</f>
        <v>7061011</v>
      </c>
      <c r="F156" t="s">
        <v>925</v>
      </c>
      <c r="G156">
        <v>1</v>
      </c>
      <c r="H156">
        <v>1</v>
      </c>
      <c r="I156">
        <v>2610224260</v>
      </c>
      <c r="J156" t="s">
        <v>926</v>
      </c>
      <c r="K156" t="s">
        <v>914</v>
      </c>
      <c r="L156">
        <v>26500</v>
      </c>
      <c r="M156" t="str">
        <f>"38.235885"</f>
        <v>38.235885</v>
      </c>
      <c r="N156" t="str">
        <f>"21.760792"</f>
        <v>21.760792</v>
      </c>
      <c r="O156" t="s">
        <v>28</v>
      </c>
      <c r="Q156" t="s">
        <v>29</v>
      </c>
      <c r="R156" t="s">
        <v>28</v>
      </c>
      <c r="S156" t="s">
        <v>29</v>
      </c>
      <c r="T156" t="s">
        <v>49</v>
      </c>
      <c r="U156" t="s">
        <v>31</v>
      </c>
    </row>
    <row r="157" spans="1:21">
      <c r="A157" t="s">
        <v>34</v>
      </c>
      <c r="B157" t="s">
        <v>35</v>
      </c>
      <c r="C157" t="s">
        <v>907</v>
      </c>
      <c r="D157" t="s">
        <v>915</v>
      </c>
      <c r="E157" t="str">
        <f>"7061029"</f>
        <v>7061029</v>
      </c>
      <c r="F157" t="s">
        <v>948</v>
      </c>
      <c r="G157">
        <v>1</v>
      </c>
      <c r="H157">
        <v>1</v>
      </c>
      <c r="I157">
        <v>2610436566</v>
      </c>
      <c r="J157" t="s">
        <v>949</v>
      </c>
      <c r="K157" t="s">
        <v>950</v>
      </c>
      <c r="L157">
        <v>26442</v>
      </c>
      <c r="M157" t="str">
        <f>"38.270542"</f>
        <v>38.270542</v>
      </c>
      <c r="N157" t="str">
        <f>"21.753426"</f>
        <v>21.753426</v>
      </c>
      <c r="O157" t="s">
        <v>28</v>
      </c>
      <c r="Q157" t="s">
        <v>29</v>
      </c>
      <c r="R157" t="s">
        <v>28</v>
      </c>
      <c r="S157" t="s">
        <v>29</v>
      </c>
      <c r="T157" t="s">
        <v>30</v>
      </c>
      <c r="U157" t="s">
        <v>31</v>
      </c>
    </row>
    <row r="158" spans="1:21">
      <c r="A158" t="s">
        <v>34</v>
      </c>
      <c r="B158" t="s">
        <v>35</v>
      </c>
      <c r="C158" t="s">
        <v>907</v>
      </c>
      <c r="D158" t="s">
        <v>915</v>
      </c>
      <c r="E158" t="str">
        <f>"7061013"</f>
        <v>7061013</v>
      </c>
      <c r="F158" t="s">
        <v>927</v>
      </c>
      <c r="G158">
        <v>2</v>
      </c>
      <c r="H158">
        <v>2</v>
      </c>
      <c r="I158">
        <v>2610990350</v>
      </c>
      <c r="J158" t="s">
        <v>928</v>
      </c>
      <c r="K158" t="s">
        <v>929</v>
      </c>
      <c r="L158">
        <v>26504</v>
      </c>
      <c r="M158" t="str">
        <f>"38.296763"</f>
        <v>38.296763</v>
      </c>
      <c r="N158" t="str">
        <f>"21.823531"</f>
        <v>21.823531</v>
      </c>
      <c r="O158" t="s">
        <v>28</v>
      </c>
      <c r="Q158" t="s">
        <v>29</v>
      </c>
      <c r="R158" t="s">
        <v>28</v>
      </c>
      <c r="S158" t="s">
        <v>29</v>
      </c>
      <c r="T158" t="s">
        <v>30</v>
      </c>
      <c r="U158" t="s">
        <v>31</v>
      </c>
    </row>
    <row r="159" spans="1:21">
      <c r="A159" t="s">
        <v>34</v>
      </c>
      <c r="B159" t="s">
        <v>35</v>
      </c>
      <c r="C159" t="s">
        <v>907</v>
      </c>
      <c r="D159" t="s">
        <v>915</v>
      </c>
      <c r="E159" t="str">
        <f>"7061015"</f>
        <v>7061015</v>
      </c>
      <c r="F159" t="s">
        <v>930</v>
      </c>
      <c r="G159">
        <v>3</v>
      </c>
      <c r="H159">
        <v>3</v>
      </c>
      <c r="I159">
        <v>2610421663</v>
      </c>
      <c r="J159" t="s">
        <v>931</v>
      </c>
      <c r="K159" t="s">
        <v>932</v>
      </c>
      <c r="L159">
        <v>26443</v>
      </c>
      <c r="M159" t="str">
        <f>"38.264396"</f>
        <v>38.264396</v>
      </c>
      <c r="N159" t="str">
        <f>"21.766570"</f>
        <v>21.766570</v>
      </c>
      <c r="O159" t="s">
        <v>28</v>
      </c>
      <c r="Q159" t="s">
        <v>29</v>
      </c>
      <c r="R159" t="s">
        <v>28</v>
      </c>
      <c r="S159" t="s">
        <v>29</v>
      </c>
      <c r="T159" t="s">
        <v>30</v>
      </c>
      <c r="U159" t="s">
        <v>31</v>
      </c>
    </row>
    <row r="160" spans="1:21">
      <c r="A160" t="s">
        <v>34</v>
      </c>
      <c r="B160" t="s">
        <v>35</v>
      </c>
      <c r="C160" t="s">
        <v>907</v>
      </c>
      <c r="D160" t="s">
        <v>915</v>
      </c>
      <c r="E160" t="str">
        <f>"7061047"</f>
        <v>7061047</v>
      </c>
      <c r="F160" t="s">
        <v>999</v>
      </c>
      <c r="G160">
        <v>1</v>
      </c>
      <c r="H160">
        <v>1</v>
      </c>
      <c r="I160">
        <v>2614003228</v>
      </c>
      <c r="J160" t="s">
        <v>1000</v>
      </c>
      <c r="K160" t="s">
        <v>1001</v>
      </c>
      <c r="L160">
        <v>26442</v>
      </c>
      <c r="M160" t="str">
        <f>"38.271431"</f>
        <v>38.271431</v>
      </c>
      <c r="N160" t="str">
        <f>"21.741113"</f>
        <v>21.741113</v>
      </c>
      <c r="O160" t="s">
        <v>28</v>
      </c>
      <c r="Q160" t="s">
        <v>29</v>
      </c>
      <c r="R160" t="s">
        <v>28</v>
      </c>
      <c r="S160" t="s">
        <v>28</v>
      </c>
      <c r="T160" t="s">
        <v>30</v>
      </c>
      <c r="U160" t="s">
        <v>31</v>
      </c>
    </row>
    <row r="161" spans="1:21">
      <c r="A161" t="s">
        <v>34</v>
      </c>
      <c r="B161" t="s">
        <v>35</v>
      </c>
      <c r="C161" t="s">
        <v>907</v>
      </c>
      <c r="D161" t="s">
        <v>915</v>
      </c>
      <c r="E161" t="str">
        <f>"7061027"</f>
        <v>7061027</v>
      </c>
      <c r="F161" t="s">
        <v>945</v>
      </c>
      <c r="G161">
        <v>2</v>
      </c>
      <c r="H161">
        <v>2</v>
      </c>
      <c r="I161">
        <v>2610994661</v>
      </c>
      <c r="J161" t="s">
        <v>946</v>
      </c>
      <c r="K161" t="s">
        <v>947</v>
      </c>
      <c r="L161">
        <v>26504</v>
      </c>
      <c r="M161" t="str">
        <f>""</f>
        <v/>
      </c>
      <c r="N161" t="str">
        <f>""</f>
        <v/>
      </c>
      <c r="O161" t="s">
        <v>28</v>
      </c>
      <c r="Q161" t="s">
        <v>29</v>
      </c>
      <c r="R161" t="s">
        <v>28</v>
      </c>
      <c r="S161" t="s">
        <v>29</v>
      </c>
      <c r="T161" t="s">
        <v>30</v>
      </c>
      <c r="U161" t="s">
        <v>31</v>
      </c>
    </row>
    <row r="162" spans="1:21">
      <c r="A162" t="s">
        <v>34</v>
      </c>
      <c r="B162" t="s">
        <v>35</v>
      </c>
      <c r="C162" t="s">
        <v>907</v>
      </c>
      <c r="D162" t="s">
        <v>915</v>
      </c>
      <c r="E162" t="str">
        <f>"7061017"</f>
        <v>7061017</v>
      </c>
      <c r="F162" t="s">
        <v>933</v>
      </c>
      <c r="G162">
        <v>2</v>
      </c>
      <c r="H162">
        <v>3</v>
      </c>
      <c r="I162">
        <v>2610993339</v>
      </c>
      <c r="J162" t="s">
        <v>934</v>
      </c>
      <c r="K162" t="s">
        <v>935</v>
      </c>
      <c r="L162">
        <v>26504</v>
      </c>
      <c r="M162" t="str">
        <f>"38.299777"</f>
        <v>38.299777</v>
      </c>
      <c r="N162" t="str">
        <f>"21.778271"</f>
        <v>21.778271</v>
      </c>
      <c r="O162" t="s">
        <v>28</v>
      </c>
      <c r="Q162" t="s">
        <v>29</v>
      </c>
      <c r="R162" t="s">
        <v>28</v>
      </c>
      <c r="S162" t="s">
        <v>29</v>
      </c>
      <c r="T162" t="s">
        <v>30</v>
      </c>
      <c r="U162" t="s">
        <v>31</v>
      </c>
    </row>
    <row r="163" spans="1:21">
      <c r="A163" t="s">
        <v>34</v>
      </c>
      <c r="B163" t="s">
        <v>35</v>
      </c>
      <c r="C163" t="s">
        <v>907</v>
      </c>
      <c r="D163" t="s">
        <v>915</v>
      </c>
      <c r="E163" t="str">
        <f>"7061021"</f>
        <v>7061021</v>
      </c>
      <c r="F163" t="s">
        <v>936</v>
      </c>
      <c r="G163">
        <v>2</v>
      </c>
      <c r="H163">
        <v>2</v>
      </c>
      <c r="I163">
        <v>2610624555</v>
      </c>
      <c r="J163" t="s">
        <v>937</v>
      </c>
      <c r="K163" t="s">
        <v>938</v>
      </c>
      <c r="L163">
        <v>26331</v>
      </c>
      <c r="M163" t="str">
        <f>""</f>
        <v/>
      </c>
      <c r="N163" t="str">
        <f>""</f>
        <v/>
      </c>
      <c r="O163" t="s">
        <v>28</v>
      </c>
      <c r="Q163" t="s">
        <v>29</v>
      </c>
      <c r="R163" t="s">
        <v>28</v>
      </c>
      <c r="S163" t="s">
        <v>29</v>
      </c>
      <c r="T163" t="s">
        <v>49</v>
      </c>
      <c r="U163" t="s">
        <v>31</v>
      </c>
    </row>
    <row r="164" spans="1:21">
      <c r="A164" t="s">
        <v>34</v>
      </c>
      <c r="B164" t="s">
        <v>35</v>
      </c>
      <c r="C164" t="s">
        <v>907</v>
      </c>
      <c r="D164" t="s">
        <v>915</v>
      </c>
      <c r="E164" t="str">
        <f>"7061053"</f>
        <v>7061053</v>
      </c>
      <c r="F164" t="s">
        <v>1002</v>
      </c>
      <c r="G164">
        <v>1</v>
      </c>
      <c r="H164">
        <v>1</v>
      </c>
      <c r="I164">
        <v>2610643657</v>
      </c>
      <c r="J164" t="s">
        <v>1003</v>
      </c>
      <c r="K164" t="s">
        <v>1004</v>
      </c>
      <c r="L164">
        <v>26500</v>
      </c>
      <c r="M164" t="str">
        <f>"38.199045"</f>
        <v>38.199045</v>
      </c>
      <c r="N164" t="str">
        <f>"21.729680"</f>
        <v>21.729680</v>
      </c>
      <c r="O164" t="s">
        <v>28</v>
      </c>
      <c r="Q164" t="s">
        <v>29</v>
      </c>
      <c r="R164" t="s">
        <v>28</v>
      </c>
      <c r="S164" t="s">
        <v>28</v>
      </c>
      <c r="T164" t="s">
        <v>49</v>
      </c>
      <c r="U164" t="s">
        <v>31</v>
      </c>
    </row>
    <row r="165" spans="1:21">
      <c r="A165" t="s">
        <v>34</v>
      </c>
      <c r="B165" t="s">
        <v>35</v>
      </c>
      <c r="C165" t="s">
        <v>907</v>
      </c>
      <c r="D165" t="s">
        <v>915</v>
      </c>
      <c r="E165" t="str">
        <f>"7061025"</f>
        <v>7061025</v>
      </c>
      <c r="F165" t="s">
        <v>942</v>
      </c>
      <c r="G165">
        <v>1</v>
      </c>
      <c r="H165">
        <v>2</v>
      </c>
      <c r="I165">
        <v>2610643507</v>
      </c>
      <c r="J165" t="s">
        <v>943</v>
      </c>
      <c r="K165" t="s">
        <v>944</v>
      </c>
      <c r="L165">
        <v>26335</v>
      </c>
      <c r="M165" t="str">
        <f>"38.211577"</f>
        <v>38.211577</v>
      </c>
      <c r="N165" t="str">
        <f>"21.765968"</f>
        <v>21.765968</v>
      </c>
      <c r="O165" t="s">
        <v>28</v>
      </c>
      <c r="Q165" t="s">
        <v>29</v>
      </c>
      <c r="R165" t="s">
        <v>28</v>
      </c>
      <c r="S165" t="s">
        <v>29</v>
      </c>
      <c r="T165" t="s">
        <v>49</v>
      </c>
      <c r="U165" t="s">
        <v>31</v>
      </c>
    </row>
    <row r="166" spans="1:21">
      <c r="A166" t="s">
        <v>34</v>
      </c>
      <c r="B166" t="s">
        <v>35</v>
      </c>
      <c r="C166" t="s">
        <v>907</v>
      </c>
      <c r="D166" t="s">
        <v>915</v>
      </c>
      <c r="E166" t="str">
        <f>"7061049"</f>
        <v>7061049</v>
      </c>
      <c r="F166" t="s">
        <v>986</v>
      </c>
      <c r="G166">
        <v>2</v>
      </c>
      <c r="H166">
        <v>2</v>
      </c>
      <c r="I166">
        <v>2610311884</v>
      </c>
      <c r="J166" t="s">
        <v>987</v>
      </c>
      <c r="K166" t="s">
        <v>988</v>
      </c>
      <c r="L166">
        <v>26222</v>
      </c>
      <c r="M166" t="str">
        <f>""</f>
        <v/>
      </c>
      <c r="N166" t="str">
        <f>""</f>
        <v/>
      </c>
      <c r="O166" t="s">
        <v>28</v>
      </c>
      <c r="Q166" t="s">
        <v>29</v>
      </c>
      <c r="R166" t="s">
        <v>28</v>
      </c>
      <c r="S166" t="s">
        <v>29</v>
      </c>
      <c r="T166" t="s">
        <v>30</v>
      </c>
      <c r="U166" t="s">
        <v>31</v>
      </c>
    </row>
    <row r="167" spans="1:21">
      <c r="A167" t="s">
        <v>68</v>
      </c>
      <c r="B167" t="s">
        <v>58</v>
      </c>
      <c r="C167" t="s">
        <v>907</v>
      </c>
      <c r="D167" t="s">
        <v>915</v>
      </c>
      <c r="E167" t="str">
        <f>"7061051"</f>
        <v>7061051</v>
      </c>
      <c r="F167" t="s">
        <v>989</v>
      </c>
      <c r="G167">
        <v>1</v>
      </c>
      <c r="H167">
        <v>1</v>
      </c>
      <c r="I167">
        <v>2691072602</v>
      </c>
      <c r="J167" t="s">
        <v>990</v>
      </c>
      <c r="K167" t="s">
        <v>991</v>
      </c>
      <c r="L167">
        <v>25100</v>
      </c>
      <c r="M167" t="str">
        <f>"38.295414"</f>
        <v>38.295414</v>
      </c>
      <c r="N167" t="str">
        <f>"22.016298"</f>
        <v>22.016298</v>
      </c>
      <c r="O167" t="s">
        <v>28</v>
      </c>
      <c r="Q167" t="s">
        <v>29</v>
      </c>
      <c r="R167" t="s">
        <v>28</v>
      </c>
      <c r="S167" t="s">
        <v>28</v>
      </c>
      <c r="T167" t="s">
        <v>30</v>
      </c>
      <c r="U167" t="s">
        <v>31</v>
      </c>
    </row>
    <row r="168" spans="1:21">
      <c r="A168" t="s">
        <v>57</v>
      </c>
      <c r="B168" t="s">
        <v>58</v>
      </c>
      <c r="C168" t="s">
        <v>907</v>
      </c>
      <c r="D168" t="s">
        <v>915</v>
      </c>
      <c r="E168" t="str">
        <f>"7061005"</f>
        <v>7061005</v>
      </c>
      <c r="F168" t="s">
        <v>916</v>
      </c>
      <c r="G168">
        <v>1</v>
      </c>
      <c r="H168">
        <v>1</v>
      </c>
      <c r="I168">
        <v>2691024110</v>
      </c>
      <c r="J168" t="s">
        <v>917</v>
      </c>
      <c r="K168" t="s">
        <v>918</v>
      </c>
      <c r="L168">
        <v>25100</v>
      </c>
      <c r="M168" t="str">
        <f>"38.243254"</f>
        <v>38.243254</v>
      </c>
      <c r="N168" t="str">
        <f>"22.105729"</f>
        <v>22.105729</v>
      </c>
      <c r="O168" t="s">
        <v>28</v>
      </c>
      <c r="Q168" t="s">
        <v>29</v>
      </c>
      <c r="R168" t="s">
        <v>28</v>
      </c>
      <c r="S168" t="s">
        <v>28</v>
      </c>
      <c r="T168" t="s">
        <v>30</v>
      </c>
      <c r="U168" t="s">
        <v>31</v>
      </c>
    </row>
    <row r="169" spans="1:21">
      <c r="A169" t="s">
        <v>57</v>
      </c>
      <c r="B169" t="s">
        <v>58</v>
      </c>
      <c r="C169" t="s">
        <v>907</v>
      </c>
      <c r="D169" t="s">
        <v>915</v>
      </c>
      <c r="E169" t="str">
        <f>"7061041"</f>
        <v>7061041</v>
      </c>
      <c r="F169" t="s">
        <v>975</v>
      </c>
      <c r="G169">
        <v>1</v>
      </c>
      <c r="H169">
        <v>1</v>
      </c>
      <c r="I169">
        <v>2691061489</v>
      </c>
      <c r="J169" t="s">
        <v>976</v>
      </c>
      <c r="K169" t="s">
        <v>977</v>
      </c>
      <c r="L169">
        <v>25100</v>
      </c>
      <c r="M169" t="str">
        <f>"38.287779"</f>
        <v>38.287779</v>
      </c>
      <c r="N169" t="str">
        <f>"22.021490"</f>
        <v>22.021490</v>
      </c>
      <c r="O169" t="s">
        <v>28</v>
      </c>
      <c r="Q169" t="s">
        <v>29</v>
      </c>
      <c r="R169" t="s">
        <v>28</v>
      </c>
      <c r="S169" t="s">
        <v>29</v>
      </c>
      <c r="T169" t="s">
        <v>30</v>
      </c>
      <c r="U169" t="s">
        <v>31</v>
      </c>
    </row>
    <row r="170" spans="1:21">
      <c r="A170" t="s">
        <v>57</v>
      </c>
      <c r="B170" t="s">
        <v>58</v>
      </c>
      <c r="C170" t="s">
        <v>907</v>
      </c>
      <c r="D170" t="s">
        <v>915</v>
      </c>
      <c r="E170" t="str">
        <f>"7061007"</f>
        <v>7061007</v>
      </c>
      <c r="F170" t="s">
        <v>919</v>
      </c>
      <c r="G170">
        <v>2</v>
      </c>
      <c r="H170">
        <v>2</v>
      </c>
      <c r="I170">
        <v>2691021267</v>
      </c>
      <c r="J170" t="s">
        <v>920</v>
      </c>
      <c r="K170" t="s">
        <v>921</v>
      </c>
      <c r="L170">
        <v>25100</v>
      </c>
      <c r="M170" t="str">
        <f>"38.248712"</f>
        <v>38.248712</v>
      </c>
      <c r="N170" t="str">
        <f>"22.096205"</f>
        <v>22.096205</v>
      </c>
      <c r="O170" t="s">
        <v>28</v>
      </c>
      <c r="Q170" t="s">
        <v>29</v>
      </c>
      <c r="R170" t="s">
        <v>28</v>
      </c>
      <c r="S170" t="s">
        <v>28</v>
      </c>
      <c r="T170" t="s">
        <v>30</v>
      </c>
      <c r="U170" t="s">
        <v>31</v>
      </c>
    </row>
    <row r="171" spans="1:21">
      <c r="A171" t="s">
        <v>57</v>
      </c>
      <c r="B171" t="s">
        <v>58</v>
      </c>
      <c r="C171" t="s">
        <v>907</v>
      </c>
      <c r="D171" t="s">
        <v>915</v>
      </c>
      <c r="E171" t="str">
        <f>"7061009"</f>
        <v>7061009</v>
      </c>
      <c r="F171" t="s">
        <v>922</v>
      </c>
      <c r="G171">
        <v>1</v>
      </c>
      <c r="H171">
        <v>1</v>
      </c>
      <c r="I171">
        <v>2691025282</v>
      </c>
      <c r="J171" t="s">
        <v>923</v>
      </c>
      <c r="K171" t="s">
        <v>924</v>
      </c>
      <c r="L171">
        <v>25100</v>
      </c>
      <c r="M171" t="str">
        <f>"38.260423"</f>
        <v>38.260423</v>
      </c>
      <c r="N171" t="str">
        <f>"22.069591"</f>
        <v>22.069591</v>
      </c>
      <c r="O171" t="s">
        <v>28</v>
      </c>
      <c r="Q171" t="s">
        <v>29</v>
      </c>
      <c r="R171" t="s">
        <v>28</v>
      </c>
      <c r="S171" t="s">
        <v>28</v>
      </c>
      <c r="T171" t="s">
        <v>30</v>
      </c>
      <c r="U171" t="s">
        <v>31</v>
      </c>
    </row>
    <row r="172" spans="1:21">
      <c r="A172" t="s">
        <v>34</v>
      </c>
      <c r="B172" t="s">
        <v>35</v>
      </c>
      <c r="C172" t="s">
        <v>23</v>
      </c>
      <c r="D172" t="s">
        <v>24</v>
      </c>
      <c r="E172" t="str">
        <f>"9060298"</f>
        <v>9060298</v>
      </c>
      <c r="F172" t="s">
        <v>200</v>
      </c>
      <c r="G172">
        <v>2</v>
      </c>
      <c r="H172">
        <v>2</v>
      </c>
      <c r="I172">
        <v>2610276508</v>
      </c>
      <c r="J172" t="s">
        <v>201</v>
      </c>
      <c r="K172" t="s">
        <v>202</v>
      </c>
      <c r="L172">
        <v>26331</v>
      </c>
      <c r="M172" t="str">
        <f>"38.239967"</f>
        <v>38.239967</v>
      </c>
      <c r="N172" t="str">
        <f>"21.744826"</f>
        <v>21.744826</v>
      </c>
      <c r="O172" t="s">
        <v>28</v>
      </c>
      <c r="Q172" t="s">
        <v>29</v>
      </c>
      <c r="R172" t="s">
        <v>28</v>
      </c>
      <c r="S172" t="s">
        <v>28</v>
      </c>
      <c r="T172" t="s">
        <v>30</v>
      </c>
      <c r="U172" t="s">
        <v>31</v>
      </c>
    </row>
    <row r="173" spans="1:21">
      <c r="A173" t="s">
        <v>34</v>
      </c>
      <c r="B173" t="s">
        <v>35</v>
      </c>
      <c r="C173" t="s">
        <v>23</v>
      </c>
      <c r="D173" t="s">
        <v>24</v>
      </c>
      <c r="E173" t="str">
        <f>"9060389"</f>
        <v>9060389</v>
      </c>
      <c r="F173" t="s">
        <v>563</v>
      </c>
      <c r="G173">
        <v>2</v>
      </c>
      <c r="H173">
        <v>2</v>
      </c>
      <c r="I173">
        <v>2610523358</v>
      </c>
      <c r="J173" t="s">
        <v>564</v>
      </c>
      <c r="K173" t="s">
        <v>565</v>
      </c>
      <c r="L173">
        <v>26333</v>
      </c>
      <c r="M173" t="str">
        <f>"38.211045"</f>
        <v>38.211045</v>
      </c>
      <c r="N173" t="str">
        <f>"21.717030"</f>
        <v>21.717030</v>
      </c>
      <c r="O173" t="s">
        <v>28</v>
      </c>
      <c r="Q173" t="s">
        <v>29</v>
      </c>
      <c r="R173" t="s">
        <v>28</v>
      </c>
      <c r="S173" t="s">
        <v>28</v>
      </c>
      <c r="T173" t="s">
        <v>49</v>
      </c>
      <c r="U173" t="s">
        <v>31</v>
      </c>
    </row>
    <row r="174" spans="1:21">
      <c r="A174" t="s">
        <v>34</v>
      </c>
      <c r="B174" t="s">
        <v>35</v>
      </c>
      <c r="C174" t="s">
        <v>23</v>
      </c>
      <c r="D174" t="s">
        <v>24</v>
      </c>
      <c r="E174" t="str">
        <f>"9060299"</f>
        <v>9060299</v>
      </c>
      <c r="F174" t="s">
        <v>228</v>
      </c>
      <c r="G174">
        <v>3</v>
      </c>
      <c r="H174">
        <v>3</v>
      </c>
      <c r="I174">
        <v>2610625873</v>
      </c>
      <c r="J174" t="s">
        <v>229</v>
      </c>
      <c r="K174" t="s">
        <v>230</v>
      </c>
      <c r="L174">
        <v>26331</v>
      </c>
      <c r="M174" t="str">
        <f>"38.240138"</f>
        <v>38.240138</v>
      </c>
      <c r="N174" t="str">
        <f>"21.744729"</f>
        <v>21.744729</v>
      </c>
      <c r="O174" t="s">
        <v>28</v>
      </c>
      <c r="Q174" t="s">
        <v>29</v>
      </c>
      <c r="R174" t="s">
        <v>28</v>
      </c>
      <c r="S174" t="s">
        <v>28</v>
      </c>
      <c r="T174" t="s">
        <v>30</v>
      </c>
      <c r="U174" t="s">
        <v>31</v>
      </c>
    </row>
    <row r="175" spans="1:21">
      <c r="A175" t="s">
        <v>34</v>
      </c>
      <c r="B175" t="s">
        <v>35</v>
      </c>
      <c r="C175" t="s">
        <v>23</v>
      </c>
      <c r="D175" t="s">
        <v>24</v>
      </c>
      <c r="E175" t="str">
        <f>"9060300"</f>
        <v>9060300</v>
      </c>
      <c r="F175" t="s">
        <v>181</v>
      </c>
      <c r="G175">
        <v>3</v>
      </c>
      <c r="H175">
        <v>3</v>
      </c>
      <c r="I175">
        <v>2610322868</v>
      </c>
      <c r="J175" t="s">
        <v>182</v>
      </c>
      <c r="K175" t="s">
        <v>183</v>
      </c>
      <c r="L175">
        <v>26332</v>
      </c>
      <c r="M175" t="str">
        <f>"38.228682"</f>
        <v>38.228682</v>
      </c>
      <c r="N175" t="str">
        <f>"21.736456"</f>
        <v>21.736456</v>
      </c>
      <c r="O175" t="s">
        <v>28</v>
      </c>
      <c r="Q175" t="s">
        <v>29</v>
      </c>
      <c r="R175" t="s">
        <v>28</v>
      </c>
      <c r="S175" t="s">
        <v>28</v>
      </c>
      <c r="T175" t="s">
        <v>49</v>
      </c>
      <c r="U175" t="s">
        <v>31</v>
      </c>
    </row>
    <row r="176" spans="1:21">
      <c r="A176" t="s">
        <v>34</v>
      </c>
      <c r="B176" t="s">
        <v>35</v>
      </c>
      <c r="C176" t="s">
        <v>23</v>
      </c>
      <c r="D176" t="s">
        <v>24</v>
      </c>
      <c r="E176" t="str">
        <f>"9060390"</f>
        <v>9060390</v>
      </c>
      <c r="F176" t="s">
        <v>540</v>
      </c>
      <c r="G176">
        <v>2</v>
      </c>
      <c r="H176">
        <v>2</v>
      </c>
      <c r="I176">
        <v>2610318887</v>
      </c>
      <c r="J176" t="s">
        <v>541</v>
      </c>
      <c r="K176" t="s">
        <v>542</v>
      </c>
      <c r="L176">
        <v>26332</v>
      </c>
      <c r="M176" t="str">
        <f>"38.220186"</f>
        <v>38.220186</v>
      </c>
      <c r="N176" t="str">
        <f>"21.728585"</f>
        <v>21.728585</v>
      </c>
      <c r="O176" t="s">
        <v>28</v>
      </c>
      <c r="Q176" t="s">
        <v>29</v>
      </c>
      <c r="R176" t="s">
        <v>28</v>
      </c>
      <c r="S176" t="s">
        <v>28</v>
      </c>
      <c r="T176" t="s">
        <v>49</v>
      </c>
      <c r="U176" t="s">
        <v>31</v>
      </c>
    </row>
    <row r="177" spans="1:21">
      <c r="A177" t="s">
        <v>34</v>
      </c>
      <c r="B177" t="s">
        <v>35</v>
      </c>
      <c r="C177" t="s">
        <v>23</v>
      </c>
      <c r="D177" t="s">
        <v>24</v>
      </c>
      <c r="E177" t="str">
        <f>"9060393"</f>
        <v>9060393</v>
      </c>
      <c r="F177" t="s">
        <v>398</v>
      </c>
      <c r="G177">
        <v>1</v>
      </c>
      <c r="H177">
        <v>2</v>
      </c>
      <c r="I177">
        <v>2610222366</v>
      </c>
      <c r="J177" t="s">
        <v>399</v>
      </c>
      <c r="K177" t="s">
        <v>400</v>
      </c>
      <c r="L177">
        <v>26223</v>
      </c>
      <c r="M177" t="str">
        <f>"38.250157"</f>
        <v>38.250157</v>
      </c>
      <c r="N177" t="str">
        <f>"21.739356"</f>
        <v>21.739356</v>
      </c>
      <c r="O177" t="s">
        <v>28</v>
      </c>
      <c r="Q177" t="s">
        <v>29</v>
      </c>
      <c r="R177" t="s">
        <v>28</v>
      </c>
      <c r="S177" t="s">
        <v>28</v>
      </c>
      <c r="T177" t="s">
        <v>30</v>
      </c>
      <c r="U177" t="s">
        <v>31</v>
      </c>
    </row>
    <row r="178" spans="1:21">
      <c r="A178" t="s">
        <v>34</v>
      </c>
      <c r="B178" t="s">
        <v>35</v>
      </c>
      <c r="C178" t="s">
        <v>23</v>
      </c>
      <c r="D178" t="s">
        <v>24</v>
      </c>
      <c r="E178" t="str">
        <f>"9060394"</f>
        <v>9060394</v>
      </c>
      <c r="F178" t="s">
        <v>134</v>
      </c>
      <c r="G178">
        <v>2</v>
      </c>
      <c r="H178">
        <v>2</v>
      </c>
      <c r="I178">
        <v>2610424504</v>
      </c>
      <c r="J178" t="s">
        <v>135</v>
      </c>
      <c r="K178" t="s">
        <v>136</v>
      </c>
      <c r="L178">
        <v>26442</v>
      </c>
      <c r="M178" t="str">
        <f>"38.266657"</f>
        <v>38.266657</v>
      </c>
      <c r="N178" t="str">
        <f>"21.750564"</f>
        <v>21.750564</v>
      </c>
      <c r="O178" t="s">
        <v>28</v>
      </c>
      <c r="Q178" t="s">
        <v>29</v>
      </c>
      <c r="R178" t="s">
        <v>28</v>
      </c>
      <c r="S178" t="s">
        <v>28</v>
      </c>
      <c r="T178" t="s">
        <v>30</v>
      </c>
      <c r="U178" t="s">
        <v>31</v>
      </c>
    </row>
    <row r="179" spans="1:21">
      <c r="A179" t="s">
        <v>34</v>
      </c>
      <c r="B179" t="s">
        <v>35</v>
      </c>
      <c r="C179" t="s">
        <v>23</v>
      </c>
      <c r="D179" t="s">
        <v>24</v>
      </c>
      <c r="E179" t="str">
        <f>"9060395"</f>
        <v>9060395</v>
      </c>
      <c r="F179" t="s">
        <v>407</v>
      </c>
      <c r="G179">
        <v>1</v>
      </c>
      <c r="H179">
        <v>1</v>
      </c>
      <c r="I179">
        <v>2610222130</v>
      </c>
      <c r="J179" t="s">
        <v>408</v>
      </c>
      <c r="K179" t="s">
        <v>409</v>
      </c>
      <c r="L179">
        <v>26225</v>
      </c>
      <c r="M179" t="str">
        <f>"38.247850"</f>
        <v>38.247850</v>
      </c>
      <c r="N179" t="str">
        <f>"21.742686"</f>
        <v>21.742686</v>
      </c>
      <c r="O179" t="s">
        <v>28</v>
      </c>
      <c r="Q179" t="s">
        <v>29</v>
      </c>
      <c r="R179" t="s">
        <v>28</v>
      </c>
      <c r="S179" t="s">
        <v>28</v>
      </c>
      <c r="T179" t="s">
        <v>30</v>
      </c>
      <c r="U179" t="s">
        <v>31</v>
      </c>
    </row>
    <row r="180" spans="1:21">
      <c r="A180" t="s">
        <v>34</v>
      </c>
      <c r="B180" t="s">
        <v>35</v>
      </c>
      <c r="C180" t="s">
        <v>23</v>
      </c>
      <c r="D180" t="s">
        <v>24</v>
      </c>
      <c r="E180" t="str">
        <f>"9060233"</f>
        <v>9060233</v>
      </c>
      <c r="F180" t="s">
        <v>441</v>
      </c>
      <c r="G180">
        <v>2</v>
      </c>
      <c r="H180">
        <v>2</v>
      </c>
      <c r="I180">
        <v>2610427105</v>
      </c>
      <c r="J180" t="s">
        <v>442</v>
      </c>
      <c r="K180" t="s">
        <v>443</v>
      </c>
      <c r="L180">
        <v>26441</v>
      </c>
      <c r="M180" t="str">
        <f>"38.258616"</f>
        <v>38.258616</v>
      </c>
      <c r="N180" t="str">
        <f>"21.745282"</f>
        <v>21.745282</v>
      </c>
      <c r="O180" t="s">
        <v>28</v>
      </c>
      <c r="Q180" t="s">
        <v>29</v>
      </c>
      <c r="R180" t="s">
        <v>28</v>
      </c>
      <c r="S180" t="s">
        <v>28</v>
      </c>
      <c r="T180" t="s">
        <v>30</v>
      </c>
      <c r="U180" t="s">
        <v>31</v>
      </c>
    </row>
    <row r="181" spans="1:21">
      <c r="A181" t="s">
        <v>34</v>
      </c>
      <c r="B181" t="s">
        <v>35</v>
      </c>
      <c r="C181" t="s">
        <v>23</v>
      </c>
      <c r="D181" t="s">
        <v>24</v>
      </c>
      <c r="E181" t="str">
        <f>"9060369"</f>
        <v>9060369</v>
      </c>
      <c r="F181" t="s">
        <v>595</v>
      </c>
      <c r="G181">
        <v>2</v>
      </c>
      <c r="H181">
        <v>2</v>
      </c>
      <c r="I181">
        <v>2610428581</v>
      </c>
      <c r="J181" t="s">
        <v>596</v>
      </c>
      <c r="K181" t="s">
        <v>597</v>
      </c>
      <c r="L181">
        <v>26441</v>
      </c>
      <c r="M181" t="str">
        <f>"38.256176"</f>
        <v>38.256176</v>
      </c>
      <c r="N181" t="str">
        <f>"21.751795"</f>
        <v>21.751795</v>
      </c>
      <c r="O181" t="s">
        <v>28</v>
      </c>
      <c r="Q181" t="s">
        <v>29</v>
      </c>
      <c r="R181" t="s">
        <v>28</v>
      </c>
      <c r="S181" t="s">
        <v>28</v>
      </c>
      <c r="T181" t="s">
        <v>30</v>
      </c>
      <c r="U181" t="s">
        <v>31</v>
      </c>
    </row>
    <row r="182" spans="1:21">
      <c r="A182" t="s">
        <v>34</v>
      </c>
      <c r="B182" t="s">
        <v>35</v>
      </c>
      <c r="C182" t="s">
        <v>23</v>
      </c>
      <c r="D182" t="s">
        <v>741</v>
      </c>
      <c r="E182" t="str">
        <f>"9060574"</f>
        <v>9060574</v>
      </c>
      <c r="F182" t="s">
        <v>883</v>
      </c>
      <c r="G182">
        <v>3</v>
      </c>
      <c r="H182">
        <v>3</v>
      </c>
      <c r="I182">
        <v>2610312947</v>
      </c>
      <c r="J182" t="s">
        <v>884</v>
      </c>
      <c r="K182" t="s">
        <v>879</v>
      </c>
      <c r="L182">
        <v>26334</v>
      </c>
      <c r="M182" t="str">
        <f>"38.223945"</f>
        <v>38.223945</v>
      </c>
      <c r="N182" t="str">
        <f>"21.740801"</f>
        <v>21.740801</v>
      </c>
      <c r="O182" t="s">
        <v>28</v>
      </c>
      <c r="Q182" t="s">
        <v>28</v>
      </c>
      <c r="R182" t="s">
        <v>28</v>
      </c>
      <c r="S182" t="s">
        <v>29</v>
      </c>
      <c r="T182" t="s">
        <v>63</v>
      </c>
      <c r="U182" t="s">
        <v>44</v>
      </c>
    </row>
    <row r="183" spans="1:21">
      <c r="A183" t="s">
        <v>34</v>
      </c>
      <c r="B183" t="s">
        <v>35</v>
      </c>
      <c r="C183" t="s">
        <v>23</v>
      </c>
      <c r="D183" t="s">
        <v>24</v>
      </c>
      <c r="E183" t="str">
        <f>"9060169"</f>
        <v>9060169</v>
      </c>
      <c r="F183" t="s">
        <v>653</v>
      </c>
      <c r="G183">
        <v>2</v>
      </c>
      <c r="H183">
        <v>3</v>
      </c>
      <c r="I183">
        <v>2610671214</v>
      </c>
      <c r="J183" t="s">
        <v>654</v>
      </c>
      <c r="K183" t="s">
        <v>655</v>
      </c>
      <c r="L183">
        <v>25002</v>
      </c>
      <c r="M183" t="str">
        <f>"38.160213"</f>
        <v>38.160213</v>
      </c>
      <c r="N183" t="str">
        <f>"21.669085"</f>
        <v>21.669085</v>
      </c>
      <c r="O183" t="s">
        <v>28</v>
      </c>
      <c r="Q183" t="s">
        <v>29</v>
      </c>
      <c r="R183" t="s">
        <v>28</v>
      </c>
      <c r="S183" t="s">
        <v>28</v>
      </c>
      <c r="T183" t="s">
        <v>49</v>
      </c>
      <c r="U183" t="s">
        <v>31</v>
      </c>
    </row>
    <row r="184" spans="1:21">
      <c r="A184" t="s">
        <v>34</v>
      </c>
      <c r="B184" t="s">
        <v>35</v>
      </c>
      <c r="C184" t="s">
        <v>23</v>
      </c>
      <c r="D184" t="s">
        <v>24</v>
      </c>
      <c r="E184" t="str">
        <f>"9060506"</f>
        <v>9060506</v>
      </c>
      <c r="F184" t="s">
        <v>328</v>
      </c>
      <c r="G184">
        <v>2</v>
      </c>
      <c r="H184">
        <v>2</v>
      </c>
      <c r="I184">
        <v>2610523964</v>
      </c>
      <c r="J184" t="s">
        <v>329</v>
      </c>
      <c r="K184" t="s">
        <v>330</v>
      </c>
      <c r="L184">
        <v>26500</v>
      </c>
      <c r="M184" t="str">
        <f>"38.200773"</f>
        <v>38.200773</v>
      </c>
      <c r="N184" t="str">
        <f>"21.740038"</f>
        <v>21.740038</v>
      </c>
      <c r="O184" t="s">
        <v>28</v>
      </c>
      <c r="Q184" t="s">
        <v>29</v>
      </c>
      <c r="R184" t="s">
        <v>28</v>
      </c>
      <c r="S184" t="s">
        <v>28</v>
      </c>
      <c r="T184" t="s">
        <v>49</v>
      </c>
      <c r="U184" t="s">
        <v>31</v>
      </c>
    </row>
    <row r="185" spans="1:21">
      <c r="A185" t="s">
        <v>34</v>
      </c>
      <c r="B185" t="s">
        <v>35</v>
      </c>
      <c r="C185" t="s">
        <v>23</v>
      </c>
      <c r="D185" t="s">
        <v>24</v>
      </c>
      <c r="E185" t="str">
        <f>"9060467"</f>
        <v>9060467</v>
      </c>
      <c r="F185" t="s">
        <v>537</v>
      </c>
      <c r="G185">
        <v>3</v>
      </c>
      <c r="H185">
        <v>3</v>
      </c>
      <c r="I185">
        <v>2610526685</v>
      </c>
      <c r="J185" t="s">
        <v>538</v>
      </c>
      <c r="K185" t="s">
        <v>539</v>
      </c>
      <c r="L185">
        <v>26500</v>
      </c>
      <c r="M185" t="str">
        <f>"38.187326"</f>
        <v>38.187326</v>
      </c>
      <c r="N185" t="str">
        <f>"21.724549"</f>
        <v>21.724549</v>
      </c>
      <c r="O185" t="s">
        <v>28</v>
      </c>
      <c r="Q185" t="s">
        <v>29</v>
      </c>
      <c r="R185" t="s">
        <v>28</v>
      </c>
      <c r="S185" t="s">
        <v>28</v>
      </c>
      <c r="T185" t="s">
        <v>49</v>
      </c>
      <c r="U185" t="s">
        <v>31</v>
      </c>
    </row>
    <row r="186" spans="1:21">
      <c r="A186" t="s">
        <v>34</v>
      </c>
      <c r="B186" t="s">
        <v>35</v>
      </c>
      <c r="C186" t="s">
        <v>23</v>
      </c>
      <c r="D186" t="s">
        <v>24</v>
      </c>
      <c r="E186" t="str">
        <f>"9060408"</f>
        <v>9060408</v>
      </c>
      <c r="F186" t="s">
        <v>425</v>
      </c>
      <c r="G186">
        <v>2</v>
      </c>
      <c r="H186">
        <v>2</v>
      </c>
      <c r="I186">
        <v>2610523550</v>
      </c>
      <c r="J186" t="s">
        <v>426</v>
      </c>
      <c r="K186" t="s">
        <v>427</v>
      </c>
      <c r="L186">
        <v>26333</v>
      </c>
      <c r="M186" t="str">
        <f>"38.195503"</f>
        <v>38.195503</v>
      </c>
      <c r="N186" t="str">
        <f>"21.696939"</f>
        <v>21.696939</v>
      </c>
      <c r="O186" t="s">
        <v>28</v>
      </c>
      <c r="Q186" t="s">
        <v>29</v>
      </c>
      <c r="R186" t="s">
        <v>28</v>
      </c>
      <c r="S186" t="s">
        <v>28</v>
      </c>
      <c r="T186" t="s">
        <v>49</v>
      </c>
      <c r="U186" t="s">
        <v>31</v>
      </c>
    </row>
    <row r="187" spans="1:21">
      <c r="A187" t="s">
        <v>34</v>
      </c>
      <c r="B187" t="s">
        <v>35</v>
      </c>
      <c r="C187" t="s">
        <v>23</v>
      </c>
      <c r="D187" t="s">
        <v>24</v>
      </c>
      <c r="E187" t="str">
        <f>"9060296"</f>
        <v>9060296</v>
      </c>
      <c r="F187" t="s">
        <v>610</v>
      </c>
      <c r="G187">
        <v>2</v>
      </c>
      <c r="H187">
        <v>2</v>
      </c>
      <c r="I187">
        <v>2610328278</v>
      </c>
      <c r="J187" t="s">
        <v>611</v>
      </c>
      <c r="K187" t="s">
        <v>612</v>
      </c>
      <c r="L187">
        <v>26224</v>
      </c>
      <c r="M187" t="str">
        <f>"38.234777"</f>
        <v>38.234777</v>
      </c>
      <c r="N187" t="str">
        <f>"21.737453"</f>
        <v>21.737453</v>
      </c>
      <c r="O187" t="s">
        <v>28</v>
      </c>
      <c r="Q187" t="s">
        <v>29</v>
      </c>
      <c r="R187" t="s">
        <v>28</v>
      </c>
      <c r="S187" t="s">
        <v>28</v>
      </c>
      <c r="T187" t="s">
        <v>30</v>
      </c>
      <c r="U187" t="s">
        <v>31</v>
      </c>
    </row>
    <row r="188" spans="1:21">
      <c r="A188" t="s">
        <v>34</v>
      </c>
      <c r="B188" t="s">
        <v>35</v>
      </c>
      <c r="C188" t="s">
        <v>23</v>
      </c>
      <c r="D188" t="s">
        <v>24</v>
      </c>
      <c r="E188" t="str">
        <f>"9060461"</f>
        <v>9060461</v>
      </c>
      <c r="F188" t="s">
        <v>668</v>
      </c>
      <c r="G188">
        <v>2</v>
      </c>
      <c r="H188">
        <v>2</v>
      </c>
      <c r="I188">
        <v>2610991129</v>
      </c>
      <c r="J188" t="s">
        <v>669</v>
      </c>
      <c r="K188" t="s">
        <v>670</v>
      </c>
      <c r="L188">
        <v>26500</v>
      </c>
      <c r="M188" t="str">
        <f>"38.300045"</f>
        <v>38.300045</v>
      </c>
      <c r="N188" t="str">
        <f>"21.786602"</f>
        <v>21.786602</v>
      </c>
      <c r="O188" t="s">
        <v>28</v>
      </c>
      <c r="Q188" t="s">
        <v>29</v>
      </c>
      <c r="R188" t="s">
        <v>28</v>
      </c>
      <c r="S188" t="s">
        <v>28</v>
      </c>
      <c r="T188" t="s">
        <v>30</v>
      </c>
      <c r="U188" t="s">
        <v>31</v>
      </c>
    </row>
    <row r="189" spans="1:21">
      <c r="A189" t="s">
        <v>34</v>
      </c>
      <c r="B189" t="s">
        <v>35</v>
      </c>
      <c r="C189" t="s">
        <v>23</v>
      </c>
      <c r="D189" t="s">
        <v>24</v>
      </c>
      <c r="E189" t="str">
        <f>"9060301"</f>
        <v>9060301</v>
      </c>
      <c r="F189" t="s">
        <v>444</v>
      </c>
      <c r="G189">
        <v>3</v>
      </c>
      <c r="H189">
        <v>3</v>
      </c>
      <c r="I189">
        <v>2610225300</v>
      </c>
      <c r="J189" t="s">
        <v>445</v>
      </c>
      <c r="K189" t="s">
        <v>446</v>
      </c>
      <c r="L189">
        <v>26331</v>
      </c>
      <c r="M189" t="str">
        <f>"38.243813"</f>
        <v>38.243813</v>
      </c>
      <c r="N189" t="str">
        <f>"21.753548"</f>
        <v>21.753548</v>
      </c>
      <c r="O189" t="s">
        <v>28</v>
      </c>
      <c r="Q189" t="s">
        <v>29</v>
      </c>
      <c r="R189" t="s">
        <v>28</v>
      </c>
      <c r="S189" t="s">
        <v>28</v>
      </c>
      <c r="T189" t="s">
        <v>49</v>
      </c>
      <c r="U189" t="s">
        <v>31</v>
      </c>
    </row>
    <row r="190" spans="1:21">
      <c r="A190" t="s">
        <v>34</v>
      </c>
      <c r="B190" t="s">
        <v>35</v>
      </c>
      <c r="C190" t="s">
        <v>23</v>
      </c>
      <c r="D190" t="s">
        <v>24</v>
      </c>
      <c r="E190" t="str">
        <f>"9060391"</f>
        <v>9060391</v>
      </c>
      <c r="F190" t="s">
        <v>286</v>
      </c>
      <c r="G190">
        <v>3</v>
      </c>
      <c r="H190">
        <v>3</v>
      </c>
      <c r="I190">
        <v>2610322350</v>
      </c>
      <c r="J190" t="s">
        <v>287</v>
      </c>
      <c r="K190" t="s">
        <v>288</v>
      </c>
      <c r="L190">
        <v>26334</v>
      </c>
      <c r="M190" t="str">
        <f>"38.222277"</f>
        <v>38.222277</v>
      </c>
      <c r="N190" t="str">
        <f>"21.744568"</f>
        <v>21.744568</v>
      </c>
      <c r="O190" t="s">
        <v>28</v>
      </c>
      <c r="Q190" t="s">
        <v>29</v>
      </c>
      <c r="R190" t="s">
        <v>28</v>
      </c>
      <c r="S190" t="s">
        <v>28</v>
      </c>
      <c r="T190" t="s">
        <v>49</v>
      </c>
      <c r="U190" t="s">
        <v>31</v>
      </c>
    </row>
    <row r="191" spans="1:21">
      <c r="A191" t="s">
        <v>34</v>
      </c>
      <c r="B191" t="s">
        <v>35</v>
      </c>
      <c r="C191" t="s">
        <v>23</v>
      </c>
      <c r="D191" t="s">
        <v>24</v>
      </c>
      <c r="E191" t="str">
        <f>"9060410"</f>
        <v>9060410</v>
      </c>
      <c r="F191" t="s">
        <v>252</v>
      </c>
      <c r="G191">
        <v>3</v>
      </c>
      <c r="H191">
        <v>3</v>
      </c>
      <c r="I191">
        <v>2610277218</v>
      </c>
      <c r="J191" t="s">
        <v>253</v>
      </c>
      <c r="K191" t="s">
        <v>254</v>
      </c>
      <c r="L191">
        <v>26334</v>
      </c>
      <c r="M191" t="str">
        <f>"38.235164"</f>
        <v>38.235164</v>
      </c>
      <c r="N191" t="str">
        <f>"21.756179"</f>
        <v>21.756179</v>
      </c>
      <c r="O191" t="s">
        <v>28</v>
      </c>
      <c r="Q191" t="s">
        <v>29</v>
      </c>
      <c r="R191" t="s">
        <v>28</v>
      </c>
      <c r="S191" t="s">
        <v>28</v>
      </c>
      <c r="T191" t="s">
        <v>49</v>
      </c>
      <c r="U191" t="s">
        <v>31</v>
      </c>
    </row>
    <row r="192" spans="1:21">
      <c r="A192" t="s">
        <v>34</v>
      </c>
      <c r="B192" t="s">
        <v>35</v>
      </c>
      <c r="C192" t="s">
        <v>23</v>
      </c>
      <c r="D192" t="s">
        <v>24</v>
      </c>
      <c r="E192" t="str">
        <f>"9060407"</f>
        <v>9060407</v>
      </c>
      <c r="F192" t="s">
        <v>46</v>
      </c>
      <c r="G192">
        <v>3</v>
      </c>
      <c r="H192">
        <v>3</v>
      </c>
      <c r="I192">
        <v>2610643790</v>
      </c>
      <c r="J192" t="s">
        <v>47</v>
      </c>
      <c r="K192" t="s">
        <v>48</v>
      </c>
      <c r="L192">
        <v>26334</v>
      </c>
      <c r="M192" t="str">
        <f>"38.211116"</f>
        <v>38.211116</v>
      </c>
      <c r="N192" t="str">
        <f>"21.754464"</f>
        <v>21.754464</v>
      </c>
      <c r="O192" t="s">
        <v>28</v>
      </c>
      <c r="Q192" t="s">
        <v>29</v>
      </c>
      <c r="R192" t="s">
        <v>28</v>
      </c>
      <c r="S192" t="s">
        <v>28</v>
      </c>
      <c r="T192" t="s">
        <v>49</v>
      </c>
      <c r="U192" t="s">
        <v>31</v>
      </c>
    </row>
    <row r="193" spans="1:21">
      <c r="A193" t="s">
        <v>34</v>
      </c>
      <c r="B193" t="s">
        <v>35</v>
      </c>
      <c r="C193" t="s">
        <v>23</v>
      </c>
      <c r="D193" t="s">
        <v>24</v>
      </c>
      <c r="E193" t="str">
        <f>"9060411"</f>
        <v>9060411</v>
      </c>
      <c r="F193" t="s">
        <v>569</v>
      </c>
      <c r="G193">
        <v>3</v>
      </c>
      <c r="H193">
        <v>3</v>
      </c>
      <c r="I193">
        <v>2610525639</v>
      </c>
      <c r="J193" t="s">
        <v>570</v>
      </c>
      <c r="K193" t="s">
        <v>571</v>
      </c>
      <c r="L193">
        <v>26332</v>
      </c>
      <c r="M193" t="str">
        <f>"38.204190"</f>
        <v>38.204190</v>
      </c>
      <c r="N193" t="str">
        <f>"21.738107"</f>
        <v>21.738107</v>
      </c>
      <c r="O193" t="s">
        <v>28</v>
      </c>
      <c r="Q193" t="s">
        <v>29</v>
      </c>
      <c r="R193" t="s">
        <v>28</v>
      </c>
      <c r="S193" t="s">
        <v>28</v>
      </c>
      <c r="T193" t="s">
        <v>49</v>
      </c>
      <c r="U193" t="s">
        <v>31</v>
      </c>
    </row>
    <row r="194" spans="1:21">
      <c r="A194" t="s">
        <v>34</v>
      </c>
      <c r="B194" t="s">
        <v>35</v>
      </c>
      <c r="C194" t="s">
        <v>23</v>
      </c>
      <c r="D194" t="s">
        <v>24</v>
      </c>
      <c r="E194" t="str">
        <f>"9060412"</f>
        <v>9060412</v>
      </c>
      <c r="F194" t="s">
        <v>447</v>
      </c>
      <c r="G194">
        <v>1</v>
      </c>
      <c r="H194">
        <v>1</v>
      </c>
      <c r="I194">
        <v>2610226049</v>
      </c>
      <c r="J194" t="s">
        <v>448</v>
      </c>
      <c r="K194" t="s">
        <v>449</v>
      </c>
      <c r="L194">
        <v>26225</v>
      </c>
      <c r="M194" t="str">
        <f>"38.242684"</f>
        <v>38.242684</v>
      </c>
      <c r="N194" t="str">
        <f>"21.737034"</f>
        <v>21.737034</v>
      </c>
      <c r="O194" t="s">
        <v>28</v>
      </c>
      <c r="P194">
        <v>1</v>
      </c>
      <c r="Q194" t="s">
        <v>29</v>
      </c>
      <c r="R194" t="s">
        <v>28</v>
      </c>
      <c r="S194" t="s">
        <v>28</v>
      </c>
      <c r="T194" t="s">
        <v>30</v>
      </c>
      <c r="U194" t="s">
        <v>31</v>
      </c>
    </row>
    <row r="195" spans="1:21">
      <c r="A195" t="s">
        <v>34</v>
      </c>
      <c r="B195" t="s">
        <v>35</v>
      </c>
      <c r="C195" t="s">
        <v>23</v>
      </c>
      <c r="D195" t="s">
        <v>24</v>
      </c>
      <c r="E195" t="str">
        <f>"9060413"</f>
        <v>9060413</v>
      </c>
      <c r="F195" t="s">
        <v>450</v>
      </c>
      <c r="G195">
        <v>2</v>
      </c>
      <c r="H195">
        <v>2</v>
      </c>
      <c r="I195">
        <v>2610428467</v>
      </c>
      <c r="J195" t="s">
        <v>451</v>
      </c>
      <c r="K195" t="s">
        <v>443</v>
      </c>
      <c r="L195">
        <v>26441</v>
      </c>
      <c r="M195" t="str">
        <f>"38.258616"</f>
        <v>38.258616</v>
      </c>
      <c r="N195" t="str">
        <f>"21.745282"</f>
        <v>21.745282</v>
      </c>
      <c r="O195" t="s">
        <v>28</v>
      </c>
      <c r="P195">
        <v>1</v>
      </c>
      <c r="Q195" t="s">
        <v>29</v>
      </c>
      <c r="R195" t="s">
        <v>28</v>
      </c>
      <c r="S195" t="s">
        <v>28</v>
      </c>
      <c r="T195" t="s">
        <v>30</v>
      </c>
      <c r="U195" t="s">
        <v>31</v>
      </c>
    </row>
    <row r="196" spans="1:21">
      <c r="A196" t="s">
        <v>34</v>
      </c>
      <c r="B196" t="s">
        <v>35</v>
      </c>
      <c r="C196" t="s">
        <v>23</v>
      </c>
      <c r="D196" t="s">
        <v>24</v>
      </c>
      <c r="E196" t="str">
        <f>"9060414"</f>
        <v>9060414</v>
      </c>
      <c r="F196" t="s">
        <v>268</v>
      </c>
      <c r="G196">
        <v>2</v>
      </c>
      <c r="H196">
        <v>2</v>
      </c>
      <c r="I196">
        <v>2610270336</v>
      </c>
      <c r="J196" t="s">
        <v>269</v>
      </c>
      <c r="K196" t="s">
        <v>270</v>
      </c>
      <c r="L196">
        <v>26335</v>
      </c>
      <c r="M196" t="str">
        <f>"38.230454"</f>
        <v>38.230454</v>
      </c>
      <c r="N196" t="str">
        <f>"21.751793"</f>
        <v>21.751793</v>
      </c>
      <c r="O196" t="s">
        <v>28</v>
      </c>
      <c r="Q196" t="s">
        <v>29</v>
      </c>
      <c r="R196" t="s">
        <v>28</v>
      </c>
      <c r="S196" t="s">
        <v>28</v>
      </c>
      <c r="T196" t="s">
        <v>49</v>
      </c>
      <c r="U196" t="s">
        <v>31</v>
      </c>
    </row>
    <row r="197" spans="1:21">
      <c r="A197" t="s">
        <v>34</v>
      </c>
      <c r="B197" t="s">
        <v>35</v>
      </c>
      <c r="C197" t="s">
        <v>23</v>
      </c>
      <c r="D197" t="s">
        <v>24</v>
      </c>
      <c r="E197" t="str">
        <f>"9060429"</f>
        <v>9060429</v>
      </c>
      <c r="F197" t="s">
        <v>490</v>
      </c>
      <c r="G197">
        <v>2</v>
      </c>
      <c r="H197">
        <v>3</v>
      </c>
      <c r="I197">
        <v>2610640352</v>
      </c>
      <c r="J197" t="s">
        <v>491</v>
      </c>
      <c r="K197" t="s">
        <v>492</v>
      </c>
      <c r="L197">
        <v>26335</v>
      </c>
      <c r="M197" t="str">
        <f>"38.208221"</f>
        <v>38.208221</v>
      </c>
      <c r="N197" t="str">
        <f>"21.774000"</f>
        <v>21.774000</v>
      </c>
      <c r="O197" t="s">
        <v>28</v>
      </c>
      <c r="Q197" t="s">
        <v>29</v>
      </c>
      <c r="R197" t="s">
        <v>28</v>
      </c>
      <c r="S197" t="s">
        <v>28</v>
      </c>
      <c r="T197" t="s">
        <v>49</v>
      </c>
      <c r="U197" t="s">
        <v>31</v>
      </c>
    </row>
    <row r="198" spans="1:21">
      <c r="A198" t="s">
        <v>34</v>
      </c>
      <c r="B198" t="s">
        <v>35</v>
      </c>
      <c r="C198" t="s">
        <v>23</v>
      </c>
      <c r="D198" t="s">
        <v>24</v>
      </c>
      <c r="E198" t="str">
        <f>"9060454"</f>
        <v>9060454</v>
      </c>
      <c r="F198" t="s">
        <v>452</v>
      </c>
      <c r="G198">
        <v>1</v>
      </c>
      <c r="H198">
        <v>1</v>
      </c>
      <c r="I198">
        <v>2610275403</v>
      </c>
      <c r="J198" t="s">
        <v>453</v>
      </c>
      <c r="K198" t="s">
        <v>454</v>
      </c>
      <c r="L198">
        <v>26331</v>
      </c>
      <c r="M198" t="str">
        <f>"38.244904"</f>
        <v>38.244904</v>
      </c>
      <c r="N198" t="str">
        <f>"21.744393"</f>
        <v>21.744393</v>
      </c>
      <c r="O198" t="s">
        <v>28</v>
      </c>
      <c r="Q198" t="s">
        <v>29</v>
      </c>
      <c r="R198" t="s">
        <v>28</v>
      </c>
      <c r="S198" t="s">
        <v>28</v>
      </c>
      <c r="T198" t="s">
        <v>49</v>
      </c>
      <c r="U198" t="s">
        <v>31</v>
      </c>
    </row>
    <row r="199" spans="1:21">
      <c r="A199" t="s">
        <v>34</v>
      </c>
      <c r="B199" t="s">
        <v>35</v>
      </c>
      <c r="C199" t="s">
        <v>23</v>
      </c>
      <c r="D199" t="s">
        <v>741</v>
      </c>
      <c r="E199" t="str">
        <f>"9060621"</f>
        <v>9060621</v>
      </c>
      <c r="F199" t="s">
        <v>891</v>
      </c>
      <c r="G199">
        <v>2</v>
      </c>
      <c r="H199">
        <v>2</v>
      </c>
      <c r="I199">
        <v>2610431446</v>
      </c>
      <c r="J199" t="s">
        <v>892</v>
      </c>
      <c r="K199" t="s">
        <v>893</v>
      </c>
      <c r="L199">
        <v>26223</v>
      </c>
      <c r="M199" t="str">
        <f>"38.251318"</f>
        <v>38.251318</v>
      </c>
      <c r="N199" t="str">
        <f>"21.749203"</f>
        <v>21.749203</v>
      </c>
      <c r="O199" t="s">
        <v>28</v>
      </c>
      <c r="Q199" t="s">
        <v>28</v>
      </c>
      <c r="R199" t="s">
        <v>28</v>
      </c>
      <c r="S199" t="s">
        <v>29</v>
      </c>
      <c r="T199" t="s">
        <v>63</v>
      </c>
      <c r="U199" t="s">
        <v>44</v>
      </c>
    </row>
    <row r="200" spans="1:21">
      <c r="A200" t="s">
        <v>34</v>
      </c>
      <c r="B200" t="s">
        <v>35</v>
      </c>
      <c r="C200" t="s">
        <v>23</v>
      </c>
      <c r="D200" t="s">
        <v>24</v>
      </c>
      <c r="E200" t="str">
        <f>"9520946"</f>
        <v>9520946</v>
      </c>
      <c r="F200" t="s">
        <v>647</v>
      </c>
      <c r="G200">
        <v>1</v>
      </c>
      <c r="H200">
        <v>1</v>
      </c>
      <c r="I200">
        <v>2610672331</v>
      </c>
      <c r="J200" t="s">
        <v>648</v>
      </c>
      <c r="K200" t="s">
        <v>649</v>
      </c>
      <c r="L200">
        <v>25002</v>
      </c>
      <c r="M200" t="str">
        <f>"38.163084"</f>
        <v>38.163084</v>
      </c>
      <c r="N200" t="str">
        <f>"21.670518"</f>
        <v>21.670518</v>
      </c>
      <c r="O200" t="s">
        <v>28</v>
      </c>
      <c r="Q200" t="s">
        <v>29</v>
      </c>
      <c r="R200" t="s">
        <v>28</v>
      </c>
      <c r="S200" t="s">
        <v>29</v>
      </c>
      <c r="T200" t="s">
        <v>49</v>
      </c>
      <c r="U200" t="s">
        <v>31</v>
      </c>
    </row>
    <row r="201" spans="1:21">
      <c r="A201" t="s">
        <v>34</v>
      </c>
      <c r="B201" t="s">
        <v>35</v>
      </c>
      <c r="C201" t="s">
        <v>23</v>
      </c>
      <c r="D201" t="s">
        <v>24</v>
      </c>
      <c r="E201" t="str">
        <f>"9060614"</f>
        <v>9060614</v>
      </c>
      <c r="F201" t="s">
        <v>705</v>
      </c>
      <c r="G201">
        <v>2</v>
      </c>
      <c r="H201">
        <v>2</v>
      </c>
      <c r="I201">
        <v>2610526110</v>
      </c>
      <c r="J201" t="s">
        <v>706</v>
      </c>
      <c r="K201" t="s">
        <v>707</v>
      </c>
      <c r="L201">
        <v>26500</v>
      </c>
      <c r="M201" t="str">
        <f>"38.204152"</f>
        <v>38.204152</v>
      </c>
      <c r="N201" t="str">
        <f>"21.747238"</f>
        <v>21.747238</v>
      </c>
      <c r="O201" t="s">
        <v>28</v>
      </c>
      <c r="Q201" t="s">
        <v>29</v>
      </c>
      <c r="R201" t="s">
        <v>28</v>
      </c>
      <c r="S201" t="s">
        <v>28</v>
      </c>
      <c r="T201" t="s">
        <v>49</v>
      </c>
      <c r="U201" t="s">
        <v>31</v>
      </c>
    </row>
    <row r="202" spans="1:21">
      <c r="A202" t="s">
        <v>34</v>
      </c>
      <c r="B202" t="s">
        <v>35</v>
      </c>
      <c r="C202" t="s">
        <v>23</v>
      </c>
      <c r="D202" t="s">
        <v>24</v>
      </c>
      <c r="E202" t="str">
        <f>"9060567"</f>
        <v>9060567</v>
      </c>
      <c r="F202" t="s">
        <v>517</v>
      </c>
      <c r="G202">
        <v>3</v>
      </c>
      <c r="H202">
        <v>3</v>
      </c>
      <c r="I202">
        <v>2610521343</v>
      </c>
      <c r="J202" t="s">
        <v>518</v>
      </c>
      <c r="K202" t="s">
        <v>519</v>
      </c>
      <c r="L202">
        <v>26500</v>
      </c>
      <c r="M202" t="str">
        <f>"38.188651"</f>
        <v>38.188651</v>
      </c>
      <c r="N202" t="str">
        <f>"21.732928"</f>
        <v>21.732928</v>
      </c>
      <c r="O202" t="s">
        <v>28</v>
      </c>
      <c r="Q202" t="s">
        <v>29</v>
      </c>
      <c r="R202" t="s">
        <v>28</v>
      </c>
      <c r="S202" t="s">
        <v>28</v>
      </c>
      <c r="T202" t="s">
        <v>49</v>
      </c>
      <c r="U202" t="s">
        <v>31</v>
      </c>
    </row>
    <row r="203" spans="1:21">
      <c r="A203" t="s">
        <v>34</v>
      </c>
      <c r="B203" t="s">
        <v>35</v>
      </c>
      <c r="C203" t="s">
        <v>23</v>
      </c>
      <c r="D203" t="s">
        <v>24</v>
      </c>
      <c r="E203" t="str">
        <f>"9060455"</f>
        <v>9060455</v>
      </c>
      <c r="F203" t="s">
        <v>384</v>
      </c>
      <c r="G203">
        <v>2</v>
      </c>
      <c r="H203">
        <v>2</v>
      </c>
      <c r="I203">
        <v>2610526210</v>
      </c>
      <c r="J203" t="s">
        <v>385</v>
      </c>
      <c r="K203" t="s">
        <v>386</v>
      </c>
      <c r="L203">
        <v>26333</v>
      </c>
      <c r="M203" t="str">
        <f>"38.197415"</f>
        <v>38.197415</v>
      </c>
      <c r="N203" t="str">
        <f>"21.710543"</f>
        <v>21.710543</v>
      </c>
      <c r="O203" t="s">
        <v>28</v>
      </c>
      <c r="P203">
        <v>1</v>
      </c>
      <c r="Q203" t="s">
        <v>29</v>
      </c>
      <c r="R203" t="s">
        <v>28</v>
      </c>
      <c r="S203" t="s">
        <v>28</v>
      </c>
      <c r="T203" t="s">
        <v>49</v>
      </c>
      <c r="U203" t="s">
        <v>31</v>
      </c>
    </row>
    <row r="204" spans="1:21">
      <c r="A204" t="s">
        <v>34</v>
      </c>
      <c r="B204" t="s">
        <v>35</v>
      </c>
      <c r="C204" t="s">
        <v>23</v>
      </c>
      <c r="D204" t="s">
        <v>24</v>
      </c>
      <c r="E204" t="str">
        <f>"9060297"</f>
        <v>9060297</v>
      </c>
      <c r="F204" t="s">
        <v>526</v>
      </c>
      <c r="G204">
        <v>2</v>
      </c>
      <c r="H204">
        <v>3</v>
      </c>
      <c r="I204">
        <v>2610330004</v>
      </c>
      <c r="J204" t="s">
        <v>527</v>
      </c>
      <c r="K204" t="s">
        <v>528</v>
      </c>
      <c r="L204">
        <v>26226</v>
      </c>
      <c r="M204" t="str">
        <f>"38.234968"</f>
        <v>38.234968</v>
      </c>
      <c r="N204" t="str">
        <f>"21.745895"</f>
        <v>21.745895</v>
      </c>
      <c r="O204" t="s">
        <v>28</v>
      </c>
      <c r="Q204" t="s">
        <v>29</v>
      </c>
      <c r="R204" t="s">
        <v>28</v>
      </c>
      <c r="S204" t="s">
        <v>28</v>
      </c>
      <c r="T204" t="s">
        <v>30</v>
      </c>
      <c r="U204" t="s">
        <v>31</v>
      </c>
    </row>
    <row r="205" spans="1:21">
      <c r="A205" t="s">
        <v>34</v>
      </c>
      <c r="B205" t="s">
        <v>35</v>
      </c>
      <c r="C205" t="s">
        <v>23</v>
      </c>
      <c r="D205" t="s">
        <v>24</v>
      </c>
      <c r="E205" t="str">
        <f>"9520830"</f>
        <v>9520830</v>
      </c>
      <c r="F205" t="s">
        <v>499</v>
      </c>
      <c r="G205">
        <v>1</v>
      </c>
      <c r="H205">
        <v>2</v>
      </c>
      <c r="I205">
        <v>2610995725</v>
      </c>
      <c r="J205" t="s">
        <v>500</v>
      </c>
      <c r="K205" t="s">
        <v>501</v>
      </c>
      <c r="L205">
        <v>26504</v>
      </c>
      <c r="M205" t="str">
        <f>"38.289076"</f>
        <v>38.289076</v>
      </c>
      <c r="N205" t="str">
        <f>"21.774128"</f>
        <v>21.774128</v>
      </c>
      <c r="O205" t="s">
        <v>28</v>
      </c>
      <c r="P205">
        <v>1</v>
      </c>
      <c r="Q205" t="s">
        <v>29</v>
      </c>
      <c r="R205" t="s">
        <v>28</v>
      </c>
      <c r="S205" t="s">
        <v>28</v>
      </c>
      <c r="T205" t="s">
        <v>30</v>
      </c>
      <c r="U205" t="s">
        <v>31</v>
      </c>
    </row>
    <row r="206" spans="1:21">
      <c r="A206" t="s">
        <v>34</v>
      </c>
      <c r="B206" t="s">
        <v>35</v>
      </c>
      <c r="C206" t="s">
        <v>23</v>
      </c>
      <c r="D206" t="s">
        <v>24</v>
      </c>
      <c r="E206" t="str">
        <f>"9060303"</f>
        <v>9060303</v>
      </c>
      <c r="F206" t="s">
        <v>455</v>
      </c>
      <c r="G206">
        <v>3</v>
      </c>
      <c r="H206">
        <v>3</v>
      </c>
      <c r="I206">
        <v>2610270212</v>
      </c>
      <c r="J206" t="s">
        <v>456</v>
      </c>
      <c r="K206" t="s">
        <v>342</v>
      </c>
      <c r="L206">
        <v>26335</v>
      </c>
      <c r="M206" t="str">
        <f>"38.237621"</f>
        <v>38.237621</v>
      </c>
      <c r="N206" t="str">
        <f>"21.747149"</f>
        <v>21.747149</v>
      </c>
      <c r="O206" t="s">
        <v>28</v>
      </c>
      <c r="Q206" t="s">
        <v>29</v>
      </c>
      <c r="R206" t="s">
        <v>28</v>
      </c>
      <c r="S206" t="s">
        <v>28</v>
      </c>
      <c r="T206" t="s">
        <v>49</v>
      </c>
      <c r="U206" t="s">
        <v>31</v>
      </c>
    </row>
    <row r="207" spans="1:21">
      <c r="A207" t="s">
        <v>34</v>
      </c>
      <c r="B207" t="s">
        <v>35</v>
      </c>
      <c r="C207" t="s">
        <v>23</v>
      </c>
      <c r="D207" t="s">
        <v>24</v>
      </c>
      <c r="E207" t="str">
        <f>"9060302"</f>
        <v>9060302</v>
      </c>
      <c r="F207" t="s">
        <v>197</v>
      </c>
      <c r="G207">
        <v>3</v>
      </c>
      <c r="H207">
        <v>3</v>
      </c>
      <c r="I207">
        <v>2610641096</v>
      </c>
      <c r="J207" t="s">
        <v>198</v>
      </c>
      <c r="K207" t="s">
        <v>199</v>
      </c>
      <c r="L207">
        <v>26335</v>
      </c>
      <c r="M207" t="str">
        <f>"38.225789"</f>
        <v>38.225789</v>
      </c>
      <c r="N207" t="str">
        <f>"21.761971"</f>
        <v>21.761971</v>
      </c>
      <c r="O207" t="s">
        <v>28</v>
      </c>
      <c r="Q207" t="s">
        <v>29</v>
      </c>
      <c r="R207" t="s">
        <v>28</v>
      </c>
      <c r="S207" t="s">
        <v>28</v>
      </c>
      <c r="T207" t="s">
        <v>49</v>
      </c>
      <c r="U207" t="s">
        <v>31</v>
      </c>
    </row>
    <row r="208" spans="1:21">
      <c r="A208" t="s">
        <v>34</v>
      </c>
      <c r="B208" t="s">
        <v>35</v>
      </c>
      <c r="C208" t="s">
        <v>23</v>
      </c>
      <c r="D208" t="s">
        <v>24</v>
      </c>
      <c r="E208" t="str">
        <f>"9060446"</f>
        <v>9060446</v>
      </c>
      <c r="F208" t="s">
        <v>566</v>
      </c>
      <c r="G208">
        <v>3</v>
      </c>
      <c r="H208">
        <v>3</v>
      </c>
      <c r="I208">
        <v>2610340130</v>
      </c>
      <c r="J208" t="s">
        <v>567</v>
      </c>
      <c r="K208" t="s">
        <v>568</v>
      </c>
      <c r="L208">
        <v>26226</v>
      </c>
      <c r="M208" t="str">
        <f>"38.230449"</f>
        <v>38.230449</v>
      </c>
      <c r="N208" t="str">
        <f>"21.745182"</f>
        <v>21.745182</v>
      </c>
      <c r="O208" t="s">
        <v>28</v>
      </c>
      <c r="Q208" t="s">
        <v>29</v>
      </c>
      <c r="R208" t="s">
        <v>28</v>
      </c>
      <c r="S208" t="s">
        <v>28</v>
      </c>
      <c r="T208" t="s">
        <v>30</v>
      </c>
      <c r="U208" t="s">
        <v>31</v>
      </c>
    </row>
    <row r="209" spans="1:21">
      <c r="A209" t="s">
        <v>34</v>
      </c>
      <c r="B209" t="s">
        <v>35</v>
      </c>
      <c r="C209" t="s">
        <v>23</v>
      </c>
      <c r="D209" t="s">
        <v>24</v>
      </c>
      <c r="E209" t="str">
        <f>"9060456"</f>
        <v>9060456</v>
      </c>
      <c r="F209" t="s">
        <v>416</v>
      </c>
      <c r="G209">
        <v>2</v>
      </c>
      <c r="H209">
        <v>1</v>
      </c>
      <c r="I209">
        <v>2610321584</v>
      </c>
      <c r="J209" t="s">
        <v>417</v>
      </c>
      <c r="K209" t="s">
        <v>418</v>
      </c>
      <c r="L209">
        <v>26222</v>
      </c>
      <c r="M209" t="str">
        <f>"38.240650"</f>
        <v>38.240650</v>
      </c>
      <c r="N209" t="str">
        <f>"21.729788"</f>
        <v>21.729788</v>
      </c>
      <c r="O209" t="s">
        <v>28</v>
      </c>
      <c r="Q209" t="s">
        <v>29</v>
      </c>
      <c r="R209" t="s">
        <v>28</v>
      </c>
      <c r="S209" t="s">
        <v>28</v>
      </c>
      <c r="T209" t="s">
        <v>30</v>
      </c>
      <c r="U209" t="s">
        <v>31</v>
      </c>
    </row>
    <row r="210" spans="1:21">
      <c r="A210" t="s">
        <v>34</v>
      </c>
      <c r="B210" t="s">
        <v>35</v>
      </c>
      <c r="C210" t="s">
        <v>23</v>
      </c>
      <c r="D210" t="s">
        <v>24</v>
      </c>
      <c r="E210" t="str">
        <f>"9060458"</f>
        <v>9060458</v>
      </c>
      <c r="F210" t="s">
        <v>457</v>
      </c>
      <c r="G210">
        <v>2</v>
      </c>
      <c r="H210">
        <v>2</v>
      </c>
      <c r="I210">
        <v>2610432047</v>
      </c>
      <c r="J210" t="s">
        <v>458</v>
      </c>
      <c r="K210" t="s">
        <v>459</v>
      </c>
      <c r="L210">
        <v>26442</v>
      </c>
      <c r="M210" t="str">
        <f>"38.271522"</f>
        <v>38.271522</v>
      </c>
      <c r="N210" t="str">
        <f>"21.744637"</f>
        <v>21.744637</v>
      </c>
      <c r="O210" t="s">
        <v>28</v>
      </c>
      <c r="Q210" t="s">
        <v>29</v>
      </c>
      <c r="R210" t="s">
        <v>28</v>
      </c>
      <c r="S210" t="s">
        <v>28</v>
      </c>
      <c r="T210" t="s">
        <v>30</v>
      </c>
      <c r="U210" t="s">
        <v>31</v>
      </c>
    </row>
    <row r="211" spans="1:21">
      <c r="A211" t="s">
        <v>34</v>
      </c>
      <c r="B211" t="s">
        <v>35</v>
      </c>
      <c r="C211" t="s">
        <v>23</v>
      </c>
      <c r="D211" t="s">
        <v>24</v>
      </c>
      <c r="E211" t="str">
        <f>"9060459"</f>
        <v>9060459</v>
      </c>
      <c r="F211" t="s">
        <v>460</v>
      </c>
      <c r="G211">
        <v>1</v>
      </c>
      <c r="H211">
        <v>1</v>
      </c>
      <c r="I211">
        <v>2610453698</v>
      </c>
      <c r="J211" t="s">
        <v>461</v>
      </c>
      <c r="K211" t="s">
        <v>462</v>
      </c>
      <c r="L211">
        <v>26223</v>
      </c>
      <c r="M211" t="str">
        <f>"38.251353"</f>
        <v>38.251353</v>
      </c>
      <c r="N211" t="str">
        <f>"21.749201"</f>
        <v>21.749201</v>
      </c>
      <c r="O211" t="s">
        <v>28</v>
      </c>
      <c r="Q211" t="s">
        <v>29</v>
      </c>
      <c r="R211" t="s">
        <v>29</v>
      </c>
      <c r="S211" t="s">
        <v>28</v>
      </c>
      <c r="T211" t="s">
        <v>30</v>
      </c>
      <c r="U211" t="s">
        <v>31</v>
      </c>
    </row>
    <row r="212" spans="1:21">
      <c r="A212" t="s">
        <v>34</v>
      </c>
      <c r="B212" t="s">
        <v>35</v>
      </c>
      <c r="C212" t="s">
        <v>23</v>
      </c>
      <c r="D212" t="s">
        <v>24</v>
      </c>
      <c r="E212" t="str">
        <f>"9060462"</f>
        <v>9060462</v>
      </c>
      <c r="F212" t="s">
        <v>271</v>
      </c>
      <c r="G212">
        <v>3</v>
      </c>
      <c r="H212">
        <v>3</v>
      </c>
      <c r="I212">
        <v>2610327312</v>
      </c>
      <c r="J212" t="s">
        <v>272</v>
      </c>
      <c r="K212" t="s">
        <v>273</v>
      </c>
      <c r="L212">
        <v>26226</v>
      </c>
      <c r="M212" t="str">
        <f>"38.235549"</f>
        <v>38.235549</v>
      </c>
      <c r="N212" t="str">
        <f>"21.744243"</f>
        <v>21.744243</v>
      </c>
      <c r="O212" t="s">
        <v>28</v>
      </c>
      <c r="P212">
        <v>2</v>
      </c>
      <c r="Q212" t="s">
        <v>29</v>
      </c>
      <c r="R212" t="s">
        <v>28</v>
      </c>
      <c r="S212" t="s">
        <v>28</v>
      </c>
      <c r="T212" t="s">
        <v>30</v>
      </c>
      <c r="U212" t="s">
        <v>31</v>
      </c>
    </row>
    <row r="213" spans="1:21">
      <c r="A213" t="s">
        <v>34</v>
      </c>
      <c r="B213" t="s">
        <v>35</v>
      </c>
      <c r="C213" t="s">
        <v>23</v>
      </c>
      <c r="D213" t="s">
        <v>24</v>
      </c>
      <c r="E213" t="str">
        <f>"9060463"</f>
        <v>9060463</v>
      </c>
      <c r="F213" t="s">
        <v>466</v>
      </c>
      <c r="G213">
        <v>1</v>
      </c>
      <c r="H213">
        <v>1</v>
      </c>
      <c r="I213">
        <v>2610422913</v>
      </c>
      <c r="J213" t="s">
        <v>467</v>
      </c>
      <c r="K213" t="s">
        <v>468</v>
      </c>
      <c r="L213">
        <v>26443</v>
      </c>
      <c r="M213" t="str">
        <f>"38.280349"</f>
        <v>38.280349</v>
      </c>
      <c r="N213" t="str">
        <f>"21.773367"</f>
        <v>21.773367</v>
      </c>
      <c r="O213" t="s">
        <v>28</v>
      </c>
      <c r="Q213" t="s">
        <v>29</v>
      </c>
      <c r="R213" t="s">
        <v>28</v>
      </c>
      <c r="S213" t="s">
        <v>28</v>
      </c>
      <c r="T213" t="s">
        <v>30</v>
      </c>
      <c r="U213" t="s">
        <v>31</v>
      </c>
    </row>
    <row r="214" spans="1:21">
      <c r="A214" t="s">
        <v>34</v>
      </c>
      <c r="B214" t="s">
        <v>35</v>
      </c>
      <c r="C214" t="s">
        <v>23</v>
      </c>
      <c r="D214" t="s">
        <v>24</v>
      </c>
      <c r="E214" t="str">
        <f>"9060464"</f>
        <v>9060464</v>
      </c>
      <c r="F214" t="s">
        <v>79</v>
      </c>
      <c r="G214">
        <v>5</v>
      </c>
      <c r="H214">
        <v>3</v>
      </c>
      <c r="I214">
        <v>2610429965</v>
      </c>
      <c r="J214" t="s">
        <v>80</v>
      </c>
      <c r="K214" t="s">
        <v>81</v>
      </c>
      <c r="L214">
        <v>26443</v>
      </c>
      <c r="M214" t="str">
        <f>"38.262569"</f>
        <v>38.262569</v>
      </c>
      <c r="N214" t="str">
        <f>"21.753888"</f>
        <v>21.753888</v>
      </c>
      <c r="O214" t="s">
        <v>28</v>
      </c>
      <c r="Q214" t="s">
        <v>29</v>
      </c>
      <c r="R214" t="s">
        <v>28</v>
      </c>
      <c r="S214" t="s">
        <v>28</v>
      </c>
      <c r="T214" t="s">
        <v>30</v>
      </c>
      <c r="U214" t="s">
        <v>31</v>
      </c>
    </row>
    <row r="215" spans="1:21">
      <c r="A215" t="s">
        <v>34</v>
      </c>
      <c r="B215" t="s">
        <v>35</v>
      </c>
      <c r="C215" t="s">
        <v>23</v>
      </c>
      <c r="D215" t="s">
        <v>741</v>
      </c>
      <c r="E215" t="str">
        <f>"9521282"</f>
        <v>9521282</v>
      </c>
      <c r="F215" t="s">
        <v>965</v>
      </c>
      <c r="G215">
        <v>1</v>
      </c>
      <c r="H215">
        <v>1</v>
      </c>
      <c r="I215">
        <v>2610642482</v>
      </c>
      <c r="J215" t="s">
        <v>966</v>
      </c>
      <c r="K215" t="s">
        <v>967</v>
      </c>
      <c r="L215">
        <v>26222</v>
      </c>
      <c r="M215" t="str">
        <f>"38.243995"</f>
        <v>38.243995</v>
      </c>
      <c r="N215" t="str">
        <f>"21.731270"</f>
        <v>21.731270</v>
      </c>
      <c r="O215" t="s">
        <v>28</v>
      </c>
      <c r="Q215" t="s">
        <v>28</v>
      </c>
      <c r="R215" t="s">
        <v>28</v>
      </c>
      <c r="S215" t="s">
        <v>29</v>
      </c>
      <c r="T215" t="s">
        <v>63</v>
      </c>
      <c r="U215" t="s">
        <v>44</v>
      </c>
    </row>
    <row r="216" spans="1:21">
      <c r="A216" t="s">
        <v>34</v>
      </c>
      <c r="B216" t="s">
        <v>35</v>
      </c>
      <c r="C216" t="s">
        <v>23</v>
      </c>
      <c r="D216" t="s">
        <v>24</v>
      </c>
      <c r="E216" t="str">
        <f>"9060606"</f>
        <v>9060606</v>
      </c>
      <c r="F216" t="s">
        <v>572</v>
      </c>
      <c r="G216">
        <v>1</v>
      </c>
      <c r="H216">
        <v>1</v>
      </c>
      <c r="I216">
        <v>2610526075</v>
      </c>
      <c r="J216" t="s">
        <v>573</v>
      </c>
      <c r="K216" t="s">
        <v>574</v>
      </c>
      <c r="L216">
        <v>26334</v>
      </c>
      <c r="M216" t="str">
        <f>"38.188412"</f>
        <v>38.188412</v>
      </c>
      <c r="N216" t="str">
        <f>"21.714778"</f>
        <v>21.714778</v>
      </c>
      <c r="O216" t="s">
        <v>28</v>
      </c>
      <c r="Q216" t="s">
        <v>29</v>
      </c>
      <c r="R216" t="s">
        <v>29</v>
      </c>
      <c r="S216" t="s">
        <v>29</v>
      </c>
      <c r="T216" t="s">
        <v>49</v>
      </c>
      <c r="U216" t="s">
        <v>31</v>
      </c>
    </row>
    <row r="217" spans="1:21">
      <c r="A217" t="s">
        <v>34</v>
      </c>
      <c r="B217" t="s">
        <v>35</v>
      </c>
      <c r="C217" t="s">
        <v>23</v>
      </c>
      <c r="D217" t="s">
        <v>24</v>
      </c>
      <c r="E217" t="str">
        <f>"9520565"</f>
        <v>9520565</v>
      </c>
      <c r="F217" t="s">
        <v>554</v>
      </c>
      <c r="G217">
        <v>2</v>
      </c>
      <c r="H217">
        <v>2</v>
      </c>
      <c r="I217">
        <v>2610527301</v>
      </c>
      <c r="J217" t="s">
        <v>555</v>
      </c>
      <c r="K217" t="s">
        <v>556</v>
      </c>
      <c r="L217">
        <v>26333</v>
      </c>
      <c r="M217" t="str">
        <f>"38.192300"</f>
        <v>38.192300</v>
      </c>
      <c r="N217" t="str">
        <f>"21.710898"</f>
        <v>21.710898</v>
      </c>
      <c r="O217" t="s">
        <v>28</v>
      </c>
      <c r="Q217" t="s">
        <v>29</v>
      </c>
      <c r="R217" t="s">
        <v>28</v>
      </c>
      <c r="S217" t="s">
        <v>28</v>
      </c>
      <c r="T217" t="s">
        <v>49</v>
      </c>
      <c r="U217" t="s">
        <v>31</v>
      </c>
    </row>
    <row r="218" spans="1:21">
      <c r="A218" t="s">
        <v>34</v>
      </c>
      <c r="B218" t="s">
        <v>35</v>
      </c>
      <c r="C218" t="s">
        <v>23</v>
      </c>
      <c r="D218" t="s">
        <v>24</v>
      </c>
      <c r="E218" t="str">
        <f>"9060139"</f>
        <v>9060139</v>
      </c>
      <c r="F218" t="s">
        <v>629</v>
      </c>
      <c r="G218">
        <v>2</v>
      </c>
      <c r="H218">
        <v>3</v>
      </c>
      <c r="I218">
        <v>2610338808</v>
      </c>
      <c r="J218" t="s">
        <v>630</v>
      </c>
      <c r="K218" t="s">
        <v>631</v>
      </c>
      <c r="L218">
        <v>26222</v>
      </c>
      <c r="M218" t="str">
        <f>"38.239969"</f>
        <v>38.239969</v>
      </c>
      <c r="N218" t="str">
        <f>"21.730476"</f>
        <v>21.730476</v>
      </c>
      <c r="O218" t="s">
        <v>28</v>
      </c>
      <c r="Q218" t="s">
        <v>29</v>
      </c>
      <c r="R218" t="s">
        <v>28</v>
      </c>
      <c r="S218" t="s">
        <v>28</v>
      </c>
      <c r="T218" t="s">
        <v>30</v>
      </c>
      <c r="U218" t="s">
        <v>31</v>
      </c>
    </row>
    <row r="219" spans="1:21">
      <c r="A219" t="s">
        <v>34</v>
      </c>
      <c r="B219" t="s">
        <v>35</v>
      </c>
      <c r="C219" t="s">
        <v>23</v>
      </c>
      <c r="D219" t="s">
        <v>24</v>
      </c>
      <c r="E219" t="str">
        <f>"9060465"</f>
        <v>9060465</v>
      </c>
      <c r="F219" t="s">
        <v>91</v>
      </c>
      <c r="G219">
        <v>2</v>
      </c>
      <c r="H219">
        <v>3</v>
      </c>
      <c r="I219">
        <v>2610623748</v>
      </c>
      <c r="J219" t="s">
        <v>92</v>
      </c>
      <c r="K219" t="s">
        <v>93</v>
      </c>
      <c r="L219">
        <v>26331</v>
      </c>
      <c r="M219" t="str">
        <f>"38.232289"</f>
        <v>38.232289</v>
      </c>
      <c r="N219" t="str">
        <f>"21.764215"</f>
        <v>21.764215</v>
      </c>
      <c r="O219" t="s">
        <v>28</v>
      </c>
      <c r="Q219" t="s">
        <v>29</v>
      </c>
      <c r="R219" t="s">
        <v>28</v>
      </c>
      <c r="S219" t="s">
        <v>28</v>
      </c>
      <c r="T219" t="s">
        <v>49</v>
      </c>
      <c r="U219" t="s">
        <v>31</v>
      </c>
    </row>
    <row r="220" spans="1:21">
      <c r="A220" t="s">
        <v>34</v>
      </c>
      <c r="B220" t="s">
        <v>35</v>
      </c>
      <c r="C220" t="s">
        <v>23</v>
      </c>
      <c r="D220" t="s">
        <v>24</v>
      </c>
      <c r="E220" t="str">
        <f>"9060466"</f>
        <v>9060466</v>
      </c>
      <c r="F220" t="s">
        <v>463</v>
      </c>
      <c r="G220">
        <v>3</v>
      </c>
      <c r="H220">
        <v>3</v>
      </c>
      <c r="I220">
        <v>2610427206</v>
      </c>
      <c r="J220" t="s">
        <v>464</v>
      </c>
      <c r="K220" t="s">
        <v>465</v>
      </c>
      <c r="L220">
        <v>26443</v>
      </c>
      <c r="M220" t="str">
        <f>"38.268043"</f>
        <v>38.268043</v>
      </c>
      <c r="N220" t="str">
        <f>"21.757215"</f>
        <v>21.757215</v>
      </c>
      <c r="O220" t="s">
        <v>28</v>
      </c>
      <c r="Q220" t="s">
        <v>29</v>
      </c>
      <c r="R220" t="s">
        <v>28</v>
      </c>
      <c r="S220" t="s">
        <v>28</v>
      </c>
      <c r="T220" t="s">
        <v>30</v>
      </c>
      <c r="U220" t="s">
        <v>31</v>
      </c>
    </row>
    <row r="221" spans="1:21">
      <c r="A221" t="s">
        <v>34</v>
      </c>
      <c r="B221" t="s">
        <v>35</v>
      </c>
      <c r="C221" t="s">
        <v>23</v>
      </c>
      <c r="D221" t="s">
        <v>24</v>
      </c>
      <c r="E221" t="str">
        <f>"9060468"</f>
        <v>9060468</v>
      </c>
      <c r="F221" t="s">
        <v>621</v>
      </c>
      <c r="G221">
        <v>3</v>
      </c>
      <c r="H221">
        <v>3</v>
      </c>
      <c r="I221">
        <v>2610334454</v>
      </c>
      <c r="J221" t="s">
        <v>622</v>
      </c>
      <c r="K221" t="s">
        <v>623</v>
      </c>
      <c r="L221">
        <v>26332</v>
      </c>
      <c r="M221" t="str">
        <f>"38.222232"</f>
        <v>38.222232</v>
      </c>
      <c r="N221" t="str">
        <f>"21.739994"</f>
        <v>21.739994</v>
      </c>
      <c r="O221" t="s">
        <v>28</v>
      </c>
      <c r="Q221" t="s">
        <v>29</v>
      </c>
      <c r="R221" t="s">
        <v>28</v>
      </c>
      <c r="S221" t="s">
        <v>28</v>
      </c>
      <c r="T221" t="s">
        <v>49</v>
      </c>
      <c r="U221" t="s">
        <v>31</v>
      </c>
    </row>
    <row r="222" spans="1:21">
      <c r="A222" t="s">
        <v>34</v>
      </c>
      <c r="B222" t="s">
        <v>35</v>
      </c>
      <c r="C222" t="s">
        <v>23</v>
      </c>
      <c r="D222" t="s">
        <v>24</v>
      </c>
      <c r="E222" t="str">
        <f>"9060482"</f>
        <v>9060482</v>
      </c>
      <c r="F222" t="s">
        <v>475</v>
      </c>
      <c r="G222">
        <v>2</v>
      </c>
      <c r="H222">
        <v>2</v>
      </c>
      <c r="I222">
        <v>2610434898</v>
      </c>
      <c r="J222" t="s">
        <v>476</v>
      </c>
      <c r="K222" t="s">
        <v>477</v>
      </c>
      <c r="L222">
        <v>26442</v>
      </c>
      <c r="M222" t="str">
        <f>"38.264765"</f>
        <v>38.264765</v>
      </c>
      <c r="N222" t="str">
        <f>"21.761960"</f>
        <v>21.761960</v>
      </c>
      <c r="O222" t="s">
        <v>28</v>
      </c>
      <c r="Q222" t="s">
        <v>29</v>
      </c>
      <c r="R222" t="s">
        <v>28</v>
      </c>
      <c r="S222" t="s">
        <v>28</v>
      </c>
      <c r="T222" t="s">
        <v>30</v>
      </c>
      <c r="U222" t="s">
        <v>31</v>
      </c>
    </row>
    <row r="223" spans="1:21">
      <c r="A223" t="s">
        <v>34</v>
      </c>
      <c r="B223" t="s">
        <v>35</v>
      </c>
      <c r="C223" t="s">
        <v>23</v>
      </c>
      <c r="D223" t="s">
        <v>24</v>
      </c>
      <c r="E223" t="str">
        <f>"9060510"</f>
        <v>9060510</v>
      </c>
      <c r="F223" t="s">
        <v>613</v>
      </c>
      <c r="G223">
        <v>2</v>
      </c>
      <c r="H223">
        <v>2</v>
      </c>
      <c r="I223">
        <v>2610311946</v>
      </c>
      <c r="J223" t="s">
        <v>614</v>
      </c>
      <c r="K223" t="s">
        <v>369</v>
      </c>
      <c r="L223">
        <v>26222</v>
      </c>
      <c r="M223" t="str">
        <f>"38.237662"</f>
        <v>38.237662</v>
      </c>
      <c r="N223" t="str">
        <f>"21.730500"</f>
        <v>21.730500</v>
      </c>
      <c r="O223" t="s">
        <v>28</v>
      </c>
      <c r="Q223" t="s">
        <v>29</v>
      </c>
      <c r="R223" t="s">
        <v>28</v>
      </c>
      <c r="S223" t="s">
        <v>29</v>
      </c>
      <c r="T223" t="s">
        <v>30</v>
      </c>
      <c r="U223" t="s">
        <v>31</v>
      </c>
    </row>
    <row r="224" spans="1:21">
      <c r="A224" t="s">
        <v>34</v>
      </c>
      <c r="B224" t="s">
        <v>35</v>
      </c>
      <c r="C224" t="s">
        <v>23</v>
      </c>
      <c r="D224" t="s">
        <v>24</v>
      </c>
      <c r="E224" t="str">
        <f>"9060483"</f>
        <v>9060483</v>
      </c>
      <c r="F224" t="s">
        <v>607</v>
      </c>
      <c r="G224">
        <v>3</v>
      </c>
      <c r="H224">
        <v>3</v>
      </c>
      <c r="I224">
        <v>2610343176</v>
      </c>
      <c r="J224" t="s">
        <v>608</v>
      </c>
      <c r="K224" t="s">
        <v>609</v>
      </c>
      <c r="L224">
        <v>26333</v>
      </c>
      <c r="M224" t="str">
        <f>"38.231628"</f>
        <v>38.231628</v>
      </c>
      <c r="N224" t="str">
        <f>"21.732040"</f>
        <v>21.732040</v>
      </c>
      <c r="O224" t="s">
        <v>28</v>
      </c>
      <c r="P224">
        <v>1</v>
      </c>
      <c r="Q224" t="s">
        <v>29</v>
      </c>
      <c r="R224" t="s">
        <v>28</v>
      </c>
      <c r="S224" t="s">
        <v>28</v>
      </c>
      <c r="T224" t="s">
        <v>49</v>
      </c>
      <c r="U224" t="s">
        <v>31</v>
      </c>
    </row>
    <row r="225" spans="1:21">
      <c r="A225" t="s">
        <v>34</v>
      </c>
      <c r="B225" t="s">
        <v>35</v>
      </c>
      <c r="C225" t="s">
        <v>23</v>
      </c>
      <c r="D225" t="s">
        <v>24</v>
      </c>
      <c r="E225" t="str">
        <f>"9060480"</f>
        <v>9060480</v>
      </c>
      <c r="F225" t="s">
        <v>624</v>
      </c>
      <c r="G225">
        <v>1</v>
      </c>
      <c r="H225">
        <v>1</v>
      </c>
      <c r="I225">
        <v>2613600222</v>
      </c>
      <c r="J225" t="s">
        <v>625</v>
      </c>
      <c r="K225" t="s">
        <v>626</v>
      </c>
      <c r="L225">
        <v>26222</v>
      </c>
      <c r="M225" t="str">
        <f>"38.240196"</f>
        <v>38.240196</v>
      </c>
      <c r="N225" t="str">
        <f>"21.731527"</f>
        <v>21.731527</v>
      </c>
      <c r="O225" t="s">
        <v>28</v>
      </c>
      <c r="Q225" t="s">
        <v>29</v>
      </c>
      <c r="R225" t="s">
        <v>28</v>
      </c>
      <c r="S225" t="s">
        <v>29</v>
      </c>
      <c r="T225" t="s">
        <v>30</v>
      </c>
      <c r="U225" t="s">
        <v>31</v>
      </c>
    </row>
    <row r="226" spans="1:21">
      <c r="A226" t="s">
        <v>34</v>
      </c>
      <c r="B226" t="s">
        <v>35</v>
      </c>
      <c r="C226" t="s">
        <v>23</v>
      </c>
      <c r="D226" t="s">
        <v>24</v>
      </c>
      <c r="E226" t="str">
        <f>"9060485"</f>
        <v>9060485</v>
      </c>
      <c r="F226" t="s">
        <v>665</v>
      </c>
      <c r="G226">
        <v>2</v>
      </c>
      <c r="H226">
        <v>2</v>
      </c>
      <c r="I226">
        <v>2610433454</v>
      </c>
      <c r="J226" t="s">
        <v>666</v>
      </c>
      <c r="K226" t="s">
        <v>667</v>
      </c>
      <c r="L226">
        <v>26442</v>
      </c>
      <c r="M226" t="str">
        <f>"38.264631"</f>
        <v>38.264631</v>
      </c>
      <c r="N226" t="str">
        <f>"21.747208"</f>
        <v>21.747208</v>
      </c>
      <c r="O226" t="s">
        <v>28</v>
      </c>
      <c r="P226">
        <v>1</v>
      </c>
      <c r="Q226" t="s">
        <v>29</v>
      </c>
      <c r="R226" t="s">
        <v>28</v>
      </c>
      <c r="S226" t="s">
        <v>28</v>
      </c>
      <c r="T226" t="s">
        <v>30</v>
      </c>
      <c r="U226" t="s">
        <v>31</v>
      </c>
    </row>
    <row r="227" spans="1:21">
      <c r="A227" t="s">
        <v>34</v>
      </c>
      <c r="B227" t="s">
        <v>35</v>
      </c>
      <c r="C227" t="s">
        <v>23</v>
      </c>
      <c r="D227" t="s">
        <v>24</v>
      </c>
      <c r="E227" t="str">
        <f>"9060487"</f>
        <v>9060487</v>
      </c>
      <c r="F227" t="s">
        <v>703</v>
      </c>
      <c r="G227">
        <v>3</v>
      </c>
      <c r="H227">
        <v>3</v>
      </c>
      <c r="I227">
        <v>2610433781</v>
      </c>
      <c r="J227" t="s">
        <v>704</v>
      </c>
      <c r="K227" t="s">
        <v>208</v>
      </c>
      <c r="L227">
        <v>26442</v>
      </c>
      <c r="M227" t="str">
        <f>"38.276025"</f>
        <v>38.276025</v>
      </c>
      <c r="N227" t="str">
        <f>"21.760435"</f>
        <v>21.760435</v>
      </c>
      <c r="O227" t="s">
        <v>28</v>
      </c>
      <c r="Q227" t="s">
        <v>29</v>
      </c>
      <c r="R227" t="s">
        <v>28</v>
      </c>
      <c r="S227" t="s">
        <v>28</v>
      </c>
      <c r="T227" t="s">
        <v>30</v>
      </c>
      <c r="U227" t="s">
        <v>31</v>
      </c>
    </row>
    <row r="228" spans="1:21">
      <c r="A228" t="s">
        <v>34</v>
      </c>
      <c r="B228" t="s">
        <v>35</v>
      </c>
      <c r="C228" t="s">
        <v>23</v>
      </c>
      <c r="D228" t="s">
        <v>24</v>
      </c>
      <c r="E228" t="str">
        <f>"9060486"</f>
        <v>9060486</v>
      </c>
      <c r="F228" t="s">
        <v>478</v>
      </c>
      <c r="G228">
        <v>2</v>
      </c>
      <c r="H228">
        <v>2</v>
      </c>
      <c r="I228">
        <v>2610422882</v>
      </c>
      <c r="J228" t="s">
        <v>479</v>
      </c>
      <c r="K228" t="s">
        <v>480</v>
      </c>
      <c r="L228">
        <v>26442</v>
      </c>
      <c r="M228" t="str">
        <f>"38.286622"</f>
        <v>38.286622</v>
      </c>
      <c r="N228" t="str">
        <f>"21.762286"</f>
        <v>21.762286</v>
      </c>
      <c r="O228" t="s">
        <v>28</v>
      </c>
      <c r="Q228" t="s">
        <v>29</v>
      </c>
      <c r="R228" t="s">
        <v>28</v>
      </c>
      <c r="S228" t="s">
        <v>28</v>
      </c>
      <c r="T228" t="s">
        <v>30</v>
      </c>
      <c r="U228" t="s">
        <v>31</v>
      </c>
    </row>
    <row r="229" spans="1:21">
      <c r="A229" t="s">
        <v>34</v>
      </c>
      <c r="B229" t="s">
        <v>35</v>
      </c>
      <c r="C229" t="s">
        <v>23</v>
      </c>
      <c r="D229" t="s">
        <v>24</v>
      </c>
      <c r="E229" t="str">
        <f>"9520791"</f>
        <v>9520791</v>
      </c>
      <c r="F229" t="s">
        <v>615</v>
      </c>
      <c r="G229">
        <v>2</v>
      </c>
      <c r="H229">
        <v>2</v>
      </c>
      <c r="I229">
        <v>2610528938</v>
      </c>
      <c r="J229" t="s">
        <v>616</v>
      </c>
      <c r="K229" t="s">
        <v>617</v>
      </c>
      <c r="L229">
        <v>26333</v>
      </c>
      <c r="M229" t="str">
        <f>"38.192253"</f>
        <v>38.192253</v>
      </c>
      <c r="N229" t="str">
        <f>"21.699456"</f>
        <v>21.699456</v>
      </c>
      <c r="O229" t="s">
        <v>28</v>
      </c>
      <c r="P229">
        <v>1</v>
      </c>
      <c r="Q229" t="s">
        <v>29</v>
      </c>
      <c r="R229" t="s">
        <v>28</v>
      </c>
      <c r="S229" t="s">
        <v>28</v>
      </c>
      <c r="T229" t="s">
        <v>49</v>
      </c>
      <c r="U229" t="s">
        <v>31</v>
      </c>
    </row>
    <row r="230" spans="1:21">
      <c r="A230" t="s">
        <v>34</v>
      </c>
      <c r="B230" t="s">
        <v>35</v>
      </c>
      <c r="C230" t="s">
        <v>23</v>
      </c>
      <c r="D230" t="s">
        <v>24</v>
      </c>
      <c r="E230" t="str">
        <f>"9060140"</f>
        <v>9060140</v>
      </c>
      <c r="F230" t="s">
        <v>593</v>
      </c>
      <c r="G230">
        <v>2</v>
      </c>
      <c r="H230">
        <v>2</v>
      </c>
      <c r="I230">
        <v>2610324849</v>
      </c>
      <c r="J230" t="s">
        <v>594</v>
      </c>
      <c r="K230" t="s">
        <v>489</v>
      </c>
      <c r="L230">
        <v>26333</v>
      </c>
      <c r="M230" t="str">
        <f>"38.227954"</f>
        <v>38.227954</v>
      </c>
      <c r="N230" t="str">
        <f>"21.723654"</f>
        <v>21.723654</v>
      </c>
      <c r="O230" t="s">
        <v>28</v>
      </c>
      <c r="Q230" t="s">
        <v>29</v>
      </c>
      <c r="R230" t="s">
        <v>28</v>
      </c>
      <c r="S230" t="s">
        <v>28</v>
      </c>
      <c r="T230" t="s">
        <v>49</v>
      </c>
      <c r="U230" t="s">
        <v>31</v>
      </c>
    </row>
    <row r="231" spans="1:21">
      <c r="A231" t="s">
        <v>34</v>
      </c>
      <c r="B231" t="s">
        <v>35</v>
      </c>
      <c r="C231" t="s">
        <v>23</v>
      </c>
      <c r="D231" t="s">
        <v>24</v>
      </c>
      <c r="E231" t="str">
        <f>"9060492"</f>
        <v>9060492</v>
      </c>
      <c r="F231" t="s">
        <v>510</v>
      </c>
      <c r="G231">
        <v>2</v>
      </c>
      <c r="H231">
        <v>2</v>
      </c>
      <c r="I231">
        <v>2610523435</v>
      </c>
      <c r="J231" t="s">
        <v>511</v>
      </c>
      <c r="K231" t="s">
        <v>327</v>
      </c>
      <c r="L231">
        <v>26333</v>
      </c>
      <c r="M231" t="str">
        <f>"38.206131"</f>
        <v>38.206131</v>
      </c>
      <c r="N231" t="str">
        <f>"21.725599"</f>
        <v>21.725599</v>
      </c>
      <c r="O231" t="s">
        <v>28</v>
      </c>
      <c r="Q231" t="s">
        <v>29</v>
      </c>
      <c r="R231" t="s">
        <v>28</v>
      </c>
      <c r="S231" t="s">
        <v>28</v>
      </c>
      <c r="T231" t="s">
        <v>49</v>
      </c>
      <c r="U231" t="s">
        <v>31</v>
      </c>
    </row>
    <row r="232" spans="1:21">
      <c r="A232" t="s">
        <v>34</v>
      </c>
      <c r="B232" t="s">
        <v>35</v>
      </c>
      <c r="C232" t="s">
        <v>23</v>
      </c>
      <c r="D232" t="s">
        <v>24</v>
      </c>
      <c r="E232" t="str">
        <f>"9060493"</f>
        <v>9060493</v>
      </c>
      <c r="F232" t="s">
        <v>618</v>
      </c>
      <c r="G232">
        <v>1</v>
      </c>
      <c r="H232">
        <v>1</v>
      </c>
      <c r="I232">
        <v>2610325744</v>
      </c>
      <c r="J232" t="s">
        <v>619</v>
      </c>
      <c r="K232" t="s">
        <v>620</v>
      </c>
      <c r="L232">
        <v>26332</v>
      </c>
      <c r="M232" t="str">
        <f>"38.213679"</f>
        <v>38.213679</v>
      </c>
      <c r="N232" t="str">
        <f>"21.723288"</f>
        <v>21.723288</v>
      </c>
      <c r="O232" t="s">
        <v>28</v>
      </c>
      <c r="Q232" t="s">
        <v>29</v>
      </c>
      <c r="R232" t="s">
        <v>28</v>
      </c>
      <c r="S232" t="s">
        <v>28</v>
      </c>
      <c r="T232" t="s">
        <v>49</v>
      </c>
      <c r="U232" t="s">
        <v>31</v>
      </c>
    </row>
    <row r="233" spans="1:21">
      <c r="A233" t="s">
        <v>34</v>
      </c>
      <c r="B233" t="s">
        <v>35</v>
      </c>
      <c r="C233" t="s">
        <v>23</v>
      </c>
      <c r="D233" t="s">
        <v>24</v>
      </c>
      <c r="E233" t="str">
        <f>"9060494"</f>
        <v>9060494</v>
      </c>
      <c r="F233" t="s">
        <v>390</v>
      </c>
      <c r="G233">
        <v>3</v>
      </c>
      <c r="H233">
        <v>3</v>
      </c>
      <c r="I233">
        <v>2610338527</v>
      </c>
      <c r="J233" t="s">
        <v>391</v>
      </c>
      <c r="K233" t="s">
        <v>177</v>
      </c>
      <c r="L233">
        <v>26332</v>
      </c>
      <c r="M233" t="str">
        <f>"38.217430"</f>
        <v>38.217430</v>
      </c>
      <c r="N233" t="str">
        <f>"21.737360"</f>
        <v>21.737360</v>
      </c>
      <c r="O233" t="s">
        <v>28</v>
      </c>
      <c r="P233">
        <v>1</v>
      </c>
      <c r="Q233" t="s">
        <v>29</v>
      </c>
      <c r="R233" t="s">
        <v>28</v>
      </c>
      <c r="S233" t="s">
        <v>28</v>
      </c>
      <c r="T233" t="s">
        <v>49</v>
      </c>
      <c r="U233" t="s">
        <v>31</v>
      </c>
    </row>
    <row r="234" spans="1:21">
      <c r="A234" t="s">
        <v>34</v>
      </c>
      <c r="B234" t="s">
        <v>35</v>
      </c>
      <c r="C234" t="s">
        <v>23</v>
      </c>
      <c r="D234" t="s">
        <v>24</v>
      </c>
      <c r="E234" t="str">
        <f>"9060526"</f>
        <v>9060526</v>
      </c>
      <c r="F234" t="s">
        <v>481</v>
      </c>
      <c r="G234">
        <v>2</v>
      </c>
      <c r="H234">
        <v>3</v>
      </c>
      <c r="I234">
        <v>2610451122</v>
      </c>
      <c r="J234" t="s">
        <v>482</v>
      </c>
      <c r="K234" t="s">
        <v>483</v>
      </c>
      <c r="L234">
        <v>26442</v>
      </c>
      <c r="M234" t="str">
        <f>"38.264532"</f>
        <v>38.264532</v>
      </c>
      <c r="N234" t="str">
        <f>"21.741572"</f>
        <v>21.741572</v>
      </c>
      <c r="O234" t="s">
        <v>28</v>
      </c>
      <c r="Q234" t="s">
        <v>29</v>
      </c>
      <c r="R234" t="s">
        <v>28</v>
      </c>
      <c r="S234" t="s">
        <v>28</v>
      </c>
      <c r="T234" t="s">
        <v>30</v>
      </c>
      <c r="U234" t="s">
        <v>31</v>
      </c>
    </row>
    <row r="235" spans="1:21">
      <c r="A235" t="s">
        <v>34</v>
      </c>
      <c r="B235" t="s">
        <v>35</v>
      </c>
      <c r="C235" t="s">
        <v>23</v>
      </c>
      <c r="D235" t="s">
        <v>24</v>
      </c>
      <c r="E235" t="str">
        <f>"9060525"</f>
        <v>9060525</v>
      </c>
      <c r="F235" t="s">
        <v>146</v>
      </c>
      <c r="G235">
        <v>2</v>
      </c>
      <c r="H235">
        <v>2</v>
      </c>
      <c r="I235">
        <v>2610334150</v>
      </c>
      <c r="J235" t="s">
        <v>147</v>
      </c>
      <c r="K235" t="s">
        <v>148</v>
      </c>
      <c r="L235">
        <v>26224</v>
      </c>
      <c r="M235" t="str">
        <f>"38.238216"</f>
        <v>38.238216</v>
      </c>
      <c r="N235" t="str">
        <f>"21.733903"</f>
        <v>21.733903</v>
      </c>
      <c r="O235" t="s">
        <v>28</v>
      </c>
      <c r="Q235" t="s">
        <v>29</v>
      </c>
      <c r="R235" t="s">
        <v>28</v>
      </c>
      <c r="S235" t="s">
        <v>28</v>
      </c>
      <c r="T235" t="s">
        <v>30</v>
      </c>
      <c r="U235" t="s">
        <v>31</v>
      </c>
    </row>
    <row r="236" spans="1:21">
      <c r="A236" t="s">
        <v>34</v>
      </c>
      <c r="B236" t="s">
        <v>35</v>
      </c>
      <c r="C236" t="s">
        <v>23</v>
      </c>
      <c r="D236" t="s">
        <v>24</v>
      </c>
      <c r="E236" t="str">
        <f>"9060537"</f>
        <v>9060537</v>
      </c>
      <c r="F236" t="s">
        <v>277</v>
      </c>
      <c r="G236">
        <v>3</v>
      </c>
      <c r="H236">
        <v>3</v>
      </c>
      <c r="I236">
        <v>2610310058</v>
      </c>
      <c r="J236" t="s">
        <v>278</v>
      </c>
      <c r="K236" t="s">
        <v>279</v>
      </c>
      <c r="L236">
        <v>26334</v>
      </c>
      <c r="M236" t="str">
        <f>"38.223706"</f>
        <v>38.223706</v>
      </c>
      <c r="N236" t="str">
        <f>"21.745866"</f>
        <v>21.745866</v>
      </c>
      <c r="O236" t="s">
        <v>28</v>
      </c>
      <c r="Q236" t="s">
        <v>29</v>
      </c>
      <c r="R236" t="s">
        <v>28</v>
      </c>
      <c r="S236" t="s">
        <v>28</v>
      </c>
      <c r="T236" t="s">
        <v>49</v>
      </c>
      <c r="U236" t="s">
        <v>31</v>
      </c>
    </row>
    <row r="237" spans="1:21">
      <c r="A237" t="s">
        <v>34</v>
      </c>
      <c r="B237" t="s">
        <v>35</v>
      </c>
      <c r="C237" t="s">
        <v>23</v>
      </c>
      <c r="D237" t="s">
        <v>24</v>
      </c>
      <c r="E237" t="str">
        <f>"9060535"</f>
        <v>9060535</v>
      </c>
      <c r="F237" t="s">
        <v>587</v>
      </c>
      <c r="G237">
        <v>1</v>
      </c>
      <c r="H237">
        <v>2</v>
      </c>
      <c r="I237">
        <v>2610437987</v>
      </c>
      <c r="J237" t="s">
        <v>588</v>
      </c>
      <c r="K237" t="s">
        <v>589</v>
      </c>
      <c r="L237">
        <v>26441</v>
      </c>
      <c r="M237" t="str">
        <f>"38.256968"</f>
        <v>38.256968</v>
      </c>
      <c r="N237" t="str">
        <f>"21.745522"</f>
        <v>21.745522</v>
      </c>
      <c r="O237" t="s">
        <v>28</v>
      </c>
      <c r="Q237" t="s">
        <v>29</v>
      </c>
      <c r="R237" t="s">
        <v>28</v>
      </c>
      <c r="S237" t="s">
        <v>28</v>
      </c>
      <c r="T237" t="s">
        <v>30</v>
      </c>
      <c r="U237" t="s">
        <v>31</v>
      </c>
    </row>
    <row r="238" spans="1:21">
      <c r="A238" t="s">
        <v>34</v>
      </c>
      <c r="B238" t="s">
        <v>35</v>
      </c>
      <c r="C238" t="s">
        <v>23</v>
      </c>
      <c r="D238" t="s">
        <v>24</v>
      </c>
      <c r="E238" t="str">
        <f>"9060543"</f>
        <v>9060543</v>
      </c>
      <c r="F238" t="s">
        <v>557</v>
      </c>
      <c r="G238">
        <v>2</v>
      </c>
      <c r="H238">
        <v>2</v>
      </c>
      <c r="I238">
        <v>2610339154</v>
      </c>
      <c r="J238" t="s">
        <v>558</v>
      </c>
      <c r="K238" t="s">
        <v>559</v>
      </c>
      <c r="L238">
        <v>26332</v>
      </c>
      <c r="M238" t="str">
        <f>"38.219268"</f>
        <v>38.219268</v>
      </c>
      <c r="N238" t="str">
        <f>"21.730623"</f>
        <v>21.730623</v>
      </c>
      <c r="O238" t="s">
        <v>28</v>
      </c>
      <c r="P238">
        <v>1</v>
      </c>
      <c r="Q238" t="s">
        <v>29</v>
      </c>
      <c r="R238" t="s">
        <v>28</v>
      </c>
      <c r="S238" t="s">
        <v>28</v>
      </c>
      <c r="T238" t="s">
        <v>49</v>
      </c>
      <c r="U238" t="s">
        <v>31</v>
      </c>
    </row>
    <row r="239" spans="1:21">
      <c r="A239" t="s">
        <v>34</v>
      </c>
      <c r="B239" t="s">
        <v>35</v>
      </c>
      <c r="C239" t="s">
        <v>23</v>
      </c>
      <c r="D239" t="s">
        <v>24</v>
      </c>
      <c r="E239" t="str">
        <f>"9060555"</f>
        <v>9060555</v>
      </c>
      <c r="F239" t="s">
        <v>581</v>
      </c>
      <c r="G239">
        <v>2</v>
      </c>
      <c r="H239">
        <v>2</v>
      </c>
      <c r="I239">
        <v>2610334928</v>
      </c>
      <c r="J239" t="s">
        <v>582</v>
      </c>
      <c r="K239" t="s">
        <v>583</v>
      </c>
      <c r="L239">
        <v>26334</v>
      </c>
      <c r="M239" t="str">
        <f>"38.212706"</f>
        <v>38.212706</v>
      </c>
      <c r="N239" t="str">
        <f>"21.742041"</f>
        <v>21.742041</v>
      </c>
      <c r="O239" t="s">
        <v>28</v>
      </c>
      <c r="Q239" t="s">
        <v>29</v>
      </c>
      <c r="R239" t="s">
        <v>28</v>
      </c>
      <c r="S239" t="s">
        <v>28</v>
      </c>
      <c r="T239" t="s">
        <v>49</v>
      </c>
      <c r="U239" t="s">
        <v>31</v>
      </c>
    </row>
    <row r="240" spans="1:21">
      <c r="A240" t="s">
        <v>34</v>
      </c>
      <c r="B240" t="s">
        <v>35</v>
      </c>
      <c r="C240" t="s">
        <v>23</v>
      </c>
      <c r="D240" t="s">
        <v>24</v>
      </c>
      <c r="E240" t="str">
        <f>"9060141"</f>
        <v>9060141</v>
      </c>
      <c r="F240" t="s">
        <v>316</v>
      </c>
      <c r="G240">
        <v>2</v>
      </c>
      <c r="H240">
        <v>2</v>
      </c>
      <c r="I240">
        <v>2610274751</v>
      </c>
      <c r="J240" t="s">
        <v>317</v>
      </c>
      <c r="K240" t="s">
        <v>318</v>
      </c>
      <c r="L240">
        <v>26225</v>
      </c>
      <c r="M240" t="str">
        <f>"38.243705"</f>
        <v>38.243705</v>
      </c>
      <c r="N240" t="str">
        <f>"21.738470"</f>
        <v>21.738470</v>
      </c>
      <c r="O240" t="s">
        <v>28</v>
      </c>
      <c r="Q240" t="s">
        <v>29</v>
      </c>
      <c r="R240" t="s">
        <v>28</v>
      </c>
      <c r="S240" t="s">
        <v>28</v>
      </c>
      <c r="T240" t="s">
        <v>30</v>
      </c>
      <c r="U240" t="s">
        <v>31</v>
      </c>
    </row>
    <row r="241" spans="1:21">
      <c r="A241" t="s">
        <v>34</v>
      </c>
      <c r="B241" t="s">
        <v>35</v>
      </c>
      <c r="C241" t="s">
        <v>23</v>
      </c>
      <c r="D241" t="s">
        <v>24</v>
      </c>
      <c r="E241" t="str">
        <f>"9060577"</f>
        <v>9060577</v>
      </c>
      <c r="F241" t="s">
        <v>280</v>
      </c>
      <c r="G241">
        <v>3</v>
      </c>
      <c r="H241">
        <v>3</v>
      </c>
      <c r="I241">
        <v>2610338005</v>
      </c>
      <c r="J241" t="s">
        <v>281</v>
      </c>
      <c r="K241" t="s">
        <v>282</v>
      </c>
      <c r="L241">
        <v>26333</v>
      </c>
      <c r="M241" t="str">
        <f>"38.226513"</f>
        <v>38.226513</v>
      </c>
      <c r="N241" t="str">
        <f>"21.729403"</f>
        <v>21.729403</v>
      </c>
      <c r="O241" t="s">
        <v>28</v>
      </c>
      <c r="Q241" t="s">
        <v>29</v>
      </c>
      <c r="R241" t="s">
        <v>28</v>
      </c>
      <c r="S241" t="s">
        <v>28</v>
      </c>
      <c r="T241" t="s">
        <v>49</v>
      </c>
      <c r="U241" t="s">
        <v>31</v>
      </c>
    </row>
    <row r="242" spans="1:21">
      <c r="A242" t="s">
        <v>34</v>
      </c>
      <c r="B242" t="s">
        <v>35</v>
      </c>
      <c r="C242" t="s">
        <v>23</v>
      </c>
      <c r="D242" t="s">
        <v>24</v>
      </c>
      <c r="E242" t="str">
        <f>"9060590"</f>
        <v>9060590</v>
      </c>
      <c r="F242" t="s">
        <v>523</v>
      </c>
      <c r="G242">
        <v>1</v>
      </c>
      <c r="H242">
        <v>1</v>
      </c>
      <c r="I242">
        <v>2610336314</v>
      </c>
      <c r="J242" t="s">
        <v>524</v>
      </c>
      <c r="K242" t="s">
        <v>525</v>
      </c>
      <c r="L242">
        <v>26332</v>
      </c>
      <c r="M242" t="str">
        <f>"38.222379"</f>
        <v>38.222379</v>
      </c>
      <c r="N242" t="str">
        <f>"21.724723"</f>
        <v>21.724723</v>
      </c>
      <c r="O242" t="s">
        <v>28</v>
      </c>
      <c r="P242">
        <v>1</v>
      </c>
      <c r="Q242" t="s">
        <v>29</v>
      </c>
      <c r="R242" t="s">
        <v>28</v>
      </c>
      <c r="S242" t="s">
        <v>28</v>
      </c>
      <c r="T242" t="s">
        <v>49</v>
      </c>
      <c r="U242" t="s">
        <v>31</v>
      </c>
    </row>
    <row r="243" spans="1:21">
      <c r="A243" t="s">
        <v>34</v>
      </c>
      <c r="B243" t="s">
        <v>35</v>
      </c>
      <c r="C243" t="s">
        <v>23</v>
      </c>
      <c r="D243" t="s">
        <v>24</v>
      </c>
      <c r="E243" t="str">
        <f>"9060491"</f>
        <v>9060491</v>
      </c>
      <c r="F243" t="s">
        <v>484</v>
      </c>
      <c r="G243">
        <v>1</v>
      </c>
      <c r="H243">
        <v>1</v>
      </c>
      <c r="I243">
        <v>2610459022</v>
      </c>
      <c r="J243" t="s">
        <v>485</v>
      </c>
      <c r="K243" t="s">
        <v>486</v>
      </c>
      <c r="L243">
        <v>26500</v>
      </c>
      <c r="M243" t="str">
        <f>"38.258217"</f>
        <v>38.258217</v>
      </c>
      <c r="N243" t="str">
        <f>"21.786525"</f>
        <v>21.786525</v>
      </c>
      <c r="O243" t="s">
        <v>28</v>
      </c>
      <c r="Q243" t="s">
        <v>29</v>
      </c>
      <c r="R243" t="s">
        <v>28</v>
      </c>
      <c r="S243" t="s">
        <v>28</v>
      </c>
      <c r="T243" t="s">
        <v>30</v>
      </c>
      <c r="U243" t="s">
        <v>31</v>
      </c>
    </row>
    <row r="244" spans="1:21">
      <c r="A244" t="s">
        <v>34</v>
      </c>
      <c r="B244" t="s">
        <v>35</v>
      </c>
      <c r="C244" t="s">
        <v>23</v>
      </c>
      <c r="D244" t="s">
        <v>24</v>
      </c>
      <c r="E244" t="str">
        <f>"9060616"</f>
        <v>9060616</v>
      </c>
      <c r="F244" t="s">
        <v>656</v>
      </c>
      <c r="G244">
        <v>2</v>
      </c>
      <c r="H244">
        <v>2</v>
      </c>
      <c r="I244">
        <v>2610431663</v>
      </c>
      <c r="J244" t="s">
        <v>657</v>
      </c>
      <c r="K244" t="s">
        <v>658</v>
      </c>
      <c r="L244">
        <v>26442</v>
      </c>
      <c r="M244" t="str">
        <f>"38.264576"</f>
        <v>38.264576</v>
      </c>
      <c r="N244" t="str">
        <f>"21.747350"</f>
        <v>21.747350</v>
      </c>
      <c r="O244" t="s">
        <v>28</v>
      </c>
      <c r="Q244" t="s">
        <v>29</v>
      </c>
      <c r="R244" t="s">
        <v>28</v>
      </c>
      <c r="S244" t="s">
        <v>28</v>
      </c>
      <c r="T244" t="s">
        <v>30</v>
      </c>
      <c r="U244" t="s">
        <v>31</v>
      </c>
    </row>
    <row r="245" spans="1:21">
      <c r="A245" t="s">
        <v>34</v>
      </c>
      <c r="B245" t="s">
        <v>35</v>
      </c>
      <c r="C245" t="s">
        <v>23</v>
      </c>
      <c r="D245" t="s">
        <v>24</v>
      </c>
      <c r="E245" t="str">
        <f>"9060232"</f>
        <v>9060232</v>
      </c>
      <c r="F245" t="s">
        <v>319</v>
      </c>
      <c r="G245">
        <v>2</v>
      </c>
      <c r="H245">
        <v>2</v>
      </c>
      <c r="I245">
        <v>2610225589</v>
      </c>
      <c r="J245" t="s">
        <v>320</v>
      </c>
      <c r="K245" t="s">
        <v>321</v>
      </c>
      <c r="L245">
        <v>26223</v>
      </c>
      <c r="M245" t="str">
        <f>"38.250801"</f>
        <v>38.250801</v>
      </c>
      <c r="N245" t="str">
        <f>"21.738972"</f>
        <v>21.738972</v>
      </c>
      <c r="O245" t="s">
        <v>28</v>
      </c>
      <c r="Q245" t="s">
        <v>29</v>
      </c>
      <c r="R245" t="s">
        <v>28</v>
      </c>
      <c r="S245" t="s">
        <v>28</v>
      </c>
      <c r="T245" t="s">
        <v>30</v>
      </c>
      <c r="U245" t="s">
        <v>31</v>
      </c>
    </row>
    <row r="246" spans="1:21">
      <c r="A246" t="s">
        <v>34</v>
      </c>
      <c r="B246" t="s">
        <v>35</v>
      </c>
      <c r="C246" t="s">
        <v>23</v>
      </c>
      <c r="D246" t="s">
        <v>24</v>
      </c>
      <c r="E246" t="str">
        <f>"9060489"</f>
        <v>9060489</v>
      </c>
      <c r="F246" t="s">
        <v>512</v>
      </c>
      <c r="G246">
        <v>2</v>
      </c>
      <c r="H246">
        <v>3</v>
      </c>
      <c r="I246">
        <v>2610640543</v>
      </c>
      <c r="J246" t="s">
        <v>513</v>
      </c>
      <c r="K246" t="s">
        <v>514</v>
      </c>
      <c r="L246">
        <v>26500</v>
      </c>
      <c r="M246" t="str">
        <f>"38.212501"</f>
        <v>38.212501</v>
      </c>
      <c r="N246" t="str">
        <f>"21.784611"</f>
        <v>21.784611</v>
      </c>
      <c r="O246" t="s">
        <v>28</v>
      </c>
      <c r="Q246" t="s">
        <v>29</v>
      </c>
      <c r="R246" t="s">
        <v>28</v>
      </c>
      <c r="S246" t="s">
        <v>28</v>
      </c>
      <c r="T246" t="s">
        <v>49</v>
      </c>
      <c r="U246" t="s">
        <v>31</v>
      </c>
    </row>
    <row r="247" spans="1:21">
      <c r="A247" t="s">
        <v>34</v>
      </c>
      <c r="B247" t="s">
        <v>35</v>
      </c>
      <c r="C247" t="s">
        <v>23</v>
      </c>
      <c r="D247" t="s">
        <v>24</v>
      </c>
      <c r="E247" t="str">
        <f>"9060564"</f>
        <v>9060564</v>
      </c>
      <c r="F247" t="s">
        <v>982</v>
      </c>
      <c r="G247">
        <v>1</v>
      </c>
      <c r="H247">
        <v>1</v>
      </c>
      <c r="I247">
        <v>2610641868</v>
      </c>
      <c r="J247" t="s">
        <v>983</v>
      </c>
      <c r="K247" t="s">
        <v>984</v>
      </c>
      <c r="L247">
        <v>26335</v>
      </c>
      <c r="M247" t="str">
        <f>"38.231882"</f>
        <v>38.231882</v>
      </c>
      <c r="N247" t="str">
        <f>"21.753843"</f>
        <v>21.753843</v>
      </c>
      <c r="O247" t="s">
        <v>28</v>
      </c>
      <c r="Q247" t="s">
        <v>29</v>
      </c>
      <c r="R247" t="s">
        <v>28</v>
      </c>
      <c r="S247" t="s">
        <v>28</v>
      </c>
      <c r="T247" t="s">
        <v>49</v>
      </c>
      <c r="U247" t="s">
        <v>31</v>
      </c>
    </row>
    <row r="248" spans="1:21">
      <c r="A248" t="s">
        <v>34</v>
      </c>
      <c r="B248" t="s">
        <v>35</v>
      </c>
      <c r="C248" t="s">
        <v>23</v>
      </c>
      <c r="D248" t="s">
        <v>24</v>
      </c>
      <c r="E248" t="str">
        <f>"9060490"</f>
        <v>9060490</v>
      </c>
      <c r="F248" t="s">
        <v>242</v>
      </c>
      <c r="G248">
        <v>1</v>
      </c>
      <c r="H248">
        <v>1</v>
      </c>
      <c r="I248">
        <v>2610641905</v>
      </c>
      <c r="J248" t="s">
        <v>243</v>
      </c>
      <c r="K248" t="s">
        <v>244</v>
      </c>
      <c r="L248">
        <v>26500</v>
      </c>
      <c r="M248" t="str">
        <f>"38.227157"</f>
        <v>38.227157</v>
      </c>
      <c r="N248" t="str">
        <f>"21.784618"</f>
        <v>21.784618</v>
      </c>
      <c r="O248" t="s">
        <v>28</v>
      </c>
      <c r="Q248" t="s">
        <v>29</v>
      </c>
      <c r="R248" t="s">
        <v>28</v>
      </c>
      <c r="S248" t="s">
        <v>29</v>
      </c>
      <c r="T248" t="s">
        <v>49</v>
      </c>
      <c r="U248" t="s">
        <v>31</v>
      </c>
    </row>
    <row r="249" spans="1:21">
      <c r="A249" t="s">
        <v>34</v>
      </c>
      <c r="B249" t="s">
        <v>35</v>
      </c>
      <c r="C249" t="s">
        <v>23</v>
      </c>
      <c r="D249" t="s">
        <v>24</v>
      </c>
      <c r="E249" t="str">
        <f>"9520792"</f>
        <v>9520792</v>
      </c>
      <c r="F249" t="s">
        <v>604</v>
      </c>
      <c r="G249">
        <v>2</v>
      </c>
      <c r="H249">
        <v>2</v>
      </c>
      <c r="I249">
        <v>2610316618</v>
      </c>
      <c r="J249" t="s">
        <v>605</v>
      </c>
      <c r="K249" t="s">
        <v>606</v>
      </c>
      <c r="L249">
        <v>26332</v>
      </c>
      <c r="M249" t="str">
        <f>"38.222049"</f>
        <v>38.222049</v>
      </c>
      <c r="N249" t="str">
        <f>"21.732960"</f>
        <v>21.732960</v>
      </c>
      <c r="O249" t="s">
        <v>28</v>
      </c>
      <c r="Q249" t="s">
        <v>29</v>
      </c>
      <c r="R249" t="s">
        <v>28</v>
      </c>
      <c r="S249" t="s">
        <v>29</v>
      </c>
      <c r="T249" t="s">
        <v>49</v>
      </c>
      <c r="U249" t="s">
        <v>31</v>
      </c>
    </row>
    <row r="250" spans="1:21">
      <c r="A250" t="s">
        <v>34</v>
      </c>
      <c r="B250" t="s">
        <v>35</v>
      </c>
      <c r="C250" t="s">
        <v>23</v>
      </c>
      <c r="D250" t="s">
        <v>24</v>
      </c>
      <c r="E250" t="str">
        <f>"9520962"</f>
        <v>9520962</v>
      </c>
      <c r="F250" t="s">
        <v>738</v>
      </c>
      <c r="G250">
        <v>2</v>
      </c>
      <c r="H250">
        <v>2</v>
      </c>
      <c r="I250">
        <v>2610451319</v>
      </c>
      <c r="J250" t="s">
        <v>739</v>
      </c>
      <c r="K250" t="s">
        <v>740</v>
      </c>
      <c r="L250">
        <v>26442</v>
      </c>
      <c r="M250" t="str">
        <f>"38.274985"</f>
        <v>38.274985</v>
      </c>
      <c r="N250" t="str">
        <f>"21.754485"</f>
        <v>21.754485</v>
      </c>
      <c r="O250" t="s">
        <v>28</v>
      </c>
      <c r="Q250" t="s">
        <v>29</v>
      </c>
      <c r="R250" t="s">
        <v>28</v>
      </c>
      <c r="S250" t="s">
        <v>28</v>
      </c>
      <c r="T250" t="s">
        <v>30</v>
      </c>
      <c r="U250" t="s">
        <v>31</v>
      </c>
    </row>
    <row r="251" spans="1:21">
      <c r="A251" t="s">
        <v>34</v>
      </c>
      <c r="B251" t="s">
        <v>35</v>
      </c>
      <c r="C251" t="s">
        <v>23</v>
      </c>
      <c r="D251" t="s">
        <v>24</v>
      </c>
      <c r="E251" t="str">
        <f>"9521435"</f>
        <v>9521435</v>
      </c>
      <c r="F251" t="s">
        <v>973</v>
      </c>
      <c r="G251">
        <v>1</v>
      </c>
      <c r="H251">
        <v>1</v>
      </c>
      <c r="I251">
        <v>2610490253</v>
      </c>
      <c r="J251" t="s">
        <v>974</v>
      </c>
      <c r="K251" t="s">
        <v>719</v>
      </c>
      <c r="L251">
        <v>26441</v>
      </c>
      <c r="M251" t="str">
        <f>"38.258549"</f>
        <v>38.258549</v>
      </c>
      <c r="N251" t="str">
        <f>"21.750006"</f>
        <v>21.750006</v>
      </c>
      <c r="O251" t="s">
        <v>28</v>
      </c>
      <c r="Q251" t="s">
        <v>29</v>
      </c>
      <c r="R251" t="s">
        <v>28</v>
      </c>
      <c r="S251" t="s">
        <v>28</v>
      </c>
      <c r="T251" t="s">
        <v>30</v>
      </c>
      <c r="U251" t="s">
        <v>31</v>
      </c>
    </row>
    <row r="252" spans="1:21">
      <c r="A252" t="s">
        <v>34</v>
      </c>
      <c r="B252" t="s">
        <v>35</v>
      </c>
      <c r="C252" t="s">
        <v>23</v>
      </c>
      <c r="D252" t="s">
        <v>24</v>
      </c>
      <c r="E252" t="str">
        <f>"9060386"</f>
        <v>9060386</v>
      </c>
      <c r="F252" t="s">
        <v>520</v>
      </c>
      <c r="G252">
        <v>2</v>
      </c>
      <c r="H252">
        <v>2</v>
      </c>
      <c r="I252">
        <v>2610327407</v>
      </c>
      <c r="J252" t="s">
        <v>521</v>
      </c>
      <c r="K252" t="s">
        <v>522</v>
      </c>
      <c r="L252">
        <v>26224</v>
      </c>
      <c r="M252" t="str">
        <f>"38.238734"</f>
        <v>38.238734</v>
      </c>
      <c r="N252" t="str">
        <f>"21.734211"</f>
        <v>21.734211</v>
      </c>
      <c r="O252" t="s">
        <v>28</v>
      </c>
      <c r="Q252" t="s">
        <v>29</v>
      </c>
      <c r="R252" t="s">
        <v>28</v>
      </c>
      <c r="S252" t="s">
        <v>29</v>
      </c>
      <c r="T252" t="s">
        <v>30</v>
      </c>
      <c r="U252" t="s">
        <v>31</v>
      </c>
    </row>
    <row r="253" spans="1:21">
      <c r="A253" t="s">
        <v>34</v>
      </c>
      <c r="B253" t="s">
        <v>35</v>
      </c>
      <c r="C253" t="s">
        <v>23</v>
      </c>
      <c r="D253" t="s">
        <v>24</v>
      </c>
      <c r="E253" t="str">
        <f>"9060387"</f>
        <v>9060387</v>
      </c>
      <c r="F253" t="s">
        <v>172</v>
      </c>
      <c r="G253">
        <v>1</v>
      </c>
      <c r="H253">
        <v>1</v>
      </c>
      <c r="I253">
        <v>2610437656</v>
      </c>
      <c r="J253" t="s">
        <v>173</v>
      </c>
      <c r="K253" t="s">
        <v>174</v>
      </c>
      <c r="L253">
        <v>26441</v>
      </c>
      <c r="M253" t="str">
        <f>"38.260631"</f>
        <v>38.260631</v>
      </c>
      <c r="N253" t="str">
        <f>"21.740922"</f>
        <v>21.740922</v>
      </c>
      <c r="O253" t="s">
        <v>28</v>
      </c>
      <c r="Q253" t="s">
        <v>29</v>
      </c>
      <c r="R253" t="s">
        <v>28</v>
      </c>
      <c r="S253" t="s">
        <v>28</v>
      </c>
      <c r="T253" t="s">
        <v>30</v>
      </c>
      <c r="U253" t="s">
        <v>31</v>
      </c>
    </row>
    <row r="254" spans="1:21">
      <c r="A254" t="s">
        <v>34</v>
      </c>
      <c r="B254" t="s">
        <v>35</v>
      </c>
      <c r="C254" t="s">
        <v>23</v>
      </c>
      <c r="D254" t="s">
        <v>24</v>
      </c>
      <c r="E254" t="str">
        <f>"9060588"</f>
        <v>9060588</v>
      </c>
      <c r="F254" t="s">
        <v>601</v>
      </c>
      <c r="G254">
        <v>1</v>
      </c>
      <c r="H254">
        <v>2</v>
      </c>
      <c r="I254">
        <v>2610342939</v>
      </c>
      <c r="J254" t="s">
        <v>602</v>
      </c>
      <c r="K254" t="s">
        <v>603</v>
      </c>
      <c r="L254">
        <v>26332</v>
      </c>
      <c r="M254" t="str">
        <f>"38.220688"</f>
        <v>38.220688</v>
      </c>
      <c r="N254" t="str">
        <f>"21.734344"</f>
        <v>21.734344</v>
      </c>
      <c r="O254" t="s">
        <v>28</v>
      </c>
      <c r="Q254" t="s">
        <v>29</v>
      </c>
      <c r="R254" t="s">
        <v>28</v>
      </c>
      <c r="S254" t="s">
        <v>29</v>
      </c>
      <c r="T254" t="s">
        <v>49</v>
      </c>
      <c r="U254" t="s">
        <v>31</v>
      </c>
    </row>
    <row r="255" spans="1:21">
      <c r="A255" t="s">
        <v>34</v>
      </c>
      <c r="B255" t="s">
        <v>35</v>
      </c>
      <c r="C255" t="s">
        <v>23</v>
      </c>
      <c r="D255" t="s">
        <v>741</v>
      </c>
      <c r="E255" t="str">
        <f>"9060622"</f>
        <v>9060622</v>
      </c>
      <c r="F255" t="s">
        <v>968</v>
      </c>
      <c r="G255">
        <v>1</v>
      </c>
      <c r="H255">
        <v>1</v>
      </c>
      <c r="I255">
        <v>2610341698</v>
      </c>
      <c r="J255" t="s">
        <v>969</v>
      </c>
      <c r="K255" t="s">
        <v>139</v>
      </c>
      <c r="L255">
        <v>26332</v>
      </c>
      <c r="M255" t="str">
        <f>""</f>
        <v/>
      </c>
      <c r="N255" t="str">
        <f>""</f>
        <v/>
      </c>
      <c r="O255" t="s">
        <v>28</v>
      </c>
      <c r="Q255" t="s">
        <v>28</v>
      </c>
      <c r="R255" t="s">
        <v>29</v>
      </c>
      <c r="S255" t="s">
        <v>29</v>
      </c>
      <c r="T255" t="s">
        <v>63</v>
      </c>
      <c r="U255" t="s">
        <v>44</v>
      </c>
    </row>
    <row r="256" spans="1:21">
      <c r="A256" t="s">
        <v>34</v>
      </c>
      <c r="B256" t="s">
        <v>35</v>
      </c>
      <c r="C256" t="s">
        <v>23</v>
      </c>
      <c r="D256" t="s">
        <v>741</v>
      </c>
      <c r="E256" t="str">
        <f>"9060572"</f>
        <v>9060572</v>
      </c>
      <c r="F256" t="s">
        <v>742</v>
      </c>
      <c r="G256">
        <v>1</v>
      </c>
      <c r="H256">
        <v>1</v>
      </c>
      <c r="I256">
        <v>2610461272</v>
      </c>
      <c r="J256" t="s">
        <v>743</v>
      </c>
      <c r="K256" t="s">
        <v>744</v>
      </c>
      <c r="L256">
        <v>26443</v>
      </c>
      <c r="M256" t="str">
        <f>"38.282740"</f>
        <v>38.282740</v>
      </c>
      <c r="N256" t="str">
        <f>"21.781370"</f>
        <v>21.781370</v>
      </c>
      <c r="O256" t="s">
        <v>28</v>
      </c>
      <c r="Q256" t="s">
        <v>28</v>
      </c>
      <c r="R256" t="s">
        <v>28</v>
      </c>
      <c r="S256" t="s">
        <v>29</v>
      </c>
      <c r="T256" t="s">
        <v>63</v>
      </c>
      <c r="U256" t="s">
        <v>44</v>
      </c>
    </row>
    <row r="257" spans="1:21">
      <c r="A257" t="s">
        <v>34</v>
      </c>
      <c r="B257" t="s">
        <v>35</v>
      </c>
      <c r="C257" t="s">
        <v>23</v>
      </c>
      <c r="D257" t="s">
        <v>741</v>
      </c>
      <c r="E257" t="str">
        <f>"9521162"</f>
        <v>9521162</v>
      </c>
      <c r="F257" t="s">
        <v>954</v>
      </c>
      <c r="G257">
        <v>1</v>
      </c>
      <c r="H257">
        <v>1</v>
      </c>
      <c r="K257" t="s">
        <v>955</v>
      </c>
      <c r="L257">
        <v>0</v>
      </c>
      <c r="M257" t="str">
        <f>""</f>
        <v/>
      </c>
      <c r="N257" t="str">
        <f>""</f>
        <v/>
      </c>
      <c r="O257" t="s">
        <v>28</v>
      </c>
      <c r="Q257" t="s">
        <v>28</v>
      </c>
      <c r="R257" t="s">
        <v>29</v>
      </c>
      <c r="S257" t="s">
        <v>29</v>
      </c>
      <c r="T257" t="s">
        <v>63</v>
      </c>
      <c r="U257" t="s">
        <v>44</v>
      </c>
    </row>
    <row r="258" spans="1:21">
      <c r="A258" t="s">
        <v>34</v>
      </c>
      <c r="B258" t="s">
        <v>35</v>
      </c>
      <c r="C258" t="s">
        <v>23</v>
      </c>
      <c r="D258" t="s">
        <v>24</v>
      </c>
      <c r="E258" t="str">
        <f>"9060534"</f>
        <v>9060534</v>
      </c>
      <c r="F258" t="s">
        <v>36</v>
      </c>
      <c r="G258">
        <v>2</v>
      </c>
      <c r="H258">
        <v>2</v>
      </c>
      <c r="I258">
        <v>2610992292</v>
      </c>
      <c r="J258" t="s">
        <v>37</v>
      </c>
      <c r="K258" t="s">
        <v>38</v>
      </c>
      <c r="L258">
        <v>26504</v>
      </c>
      <c r="M258" t="str">
        <f>"38.309400"</f>
        <v>38.309400</v>
      </c>
      <c r="N258" t="str">
        <f>"21.807487"</f>
        <v>21.807487</v>
      </c>
      <c r="O258" t="s">
        <v>28</v>
      </c>
      <c r="Q258" t="s">
        <v>29</v>
      </c>
      <c r="R258" t="s">
        <v>28</v>
      </c>
      <c r="S258" t="s">
        <v>28</v>
      </c>
      <c r="T258" t="s">
        <v>30</v>
      </c>
      <c r="U258" t="s">
        <v>31</v>
      </c>
    </row>
    <row r="259" spans="1:21">
      <c r="A259" t="s">
        <v>34</v>
      </c>
      <c r="B259" t="s">
        <v>35</v>
      </c>
      <c r="C259" t="s">
        <v>23</v>
      </c>
      <c r="D259" t="s">
        <v>24</v>
      </c>
      <c r="E259" t="str">
        <f>"9060605"</f>
        <v>9060605</v>
      </c>
      <c r="F259" t="s">
        <v>430</v>
      </c>
      <c r="G259">
        <v>1</v>
      </c>
      <c r="H259">
        <v>2</v>
      </c>
      <c r="I259">
        <v>2610995731</v>
      </c>
      <c r="J259" t="s">
        <v>431</v>
      </c>
      <c r="K259" t="s">
        <v>432</v>
      </c>
      <c r="L259">
        <v>26504</v>
      </c>
      <c r="M259" t="str">
        <f>"38.301867"</f>
        <v>38.301867</v>
      </c>
      <c r="N259" t="str">
        <f>"21.795440"</f>
        <v>21.795440</v>
      </c>
      <c r="O259" t="s">
        <v>28</v>
      </c>
      <c r="Q259" t="s">
        <v>29</v>
      </c>
      <c r="R259" t="s">
        <v>28</v>
      </c>
      <c r="S259" t="s">
        <v>28</v>
      </c>
      <c r="T259" t="s">
        <v>30</v>
      </c>
      <c r="U259" t="s">
        <v>31</v>
      </c>
    </row>
    <row r="260" spans="1:21">
      <c r="A260" t="s">
        <v>68</v>
      </c>
      <c r="B260" t="s">
        <v>35</v>
      </c>
      <c r="C260" t="s">
        <v>23</v>
      </c>
      <c r="D260" t="s">
        <v>24</v>
      </c>
      <c r="E260" t="str">
        <f>"9060505"</f>
        <v>9060505</v>
      </c>
      <c r="F260" t="s">
        <v>119</v>
      </c>
      <c r="G260">
        <v>1</v>
      </c>
      <c r="H260">
        <v>1</v>
      </c>
      <c r="I260">
        <v>2610428268</v>
      </c>
      <c r="J260" t="s">
        <v>120</v>
      </c>
      <c r="K260" t="s">
        <v>121</v>
      </c>
      <c r="L260">
        <v>26504</v>
      </c>
      <c r="M260" t="str">
        <f>"38.271103"</f>
        <v>38.271103</v>
      </c>
      <c r="N260" t="str">
        <f>"21.834969"</f>
        <v>21.834969</v>
      </c>
      <c r="O260" t="s">
        <v>28</v>
      </c>
      <c r="Q260" t="s">
        <v>29</v>
      </c>
      <c r="R260" t="s">
        <v>28</v>
      </c>
      <c r="S260" t="s">
        <v>29</v>
      </c>
      <c r="T260" t="s">
        <v>30</v>
      </c>
      <c r="U260" t="s">
        <v>31</v>
      </c>
    </row>
    <row r="261" spans="1:21">
      <c r="A261" t="s">
        <v>57</v>
      </c>
      <c r="B261" t="s">
        <v>35</v>
      </c>
      <c r="C261" t="s">
        <v>23</v>
      </c>
      <c r="D261" t="s">
        <v>24</v>
      </c>
      <c r="E261" t="str">
        <f>"9060544"</f>
        <v>9060544</v>
      </c>
      <c r="F261" t="s">
        <v>215</v>
      </c>
      <c r="G261">
        <v>1</v>
      </c>
      <c r="H261">
        <v>1</v>
      </c>
      <c r="I261">
        <v>2610931021</v>
      </c>
      <c r="J261" t="s">
        <v>216</v>
      </c>
      <c r="K261" t="s">
        <v>217</v>
      </c>
      <c r="L261">
        <v>26504</v>
      </c>
      <c r="M261" t="str">
        <f>"38.323859"</f>
        <v>38.323859</v>
      </c>
      <c r="N261" t="str">
        <f>"21.847768"</f>
        <v>21.847768</v>
      </c>
      <c r="O261" t="s">
        <v>28</v>
      </c>
      <c r="Q261" t="s">
        <v>29</v>
      </c>
      <c r="R261" t="s">
        <v>28</v>
      </c>
      <c r="S261" t="s">
        <v>28</v>
      </c>
      <c r="T261" t="s">
        <v>30</v>
      </c>
      <c r="U261" t="s">
        <v>31</v>
      </c>
    </row>
    <row r="262" spans="1:21">
      <c r="A262" t="s">
        <v>57</v>
      </c>
      <c r="B262" t="s">
        <v>35</v>
      </c>
      <c r="C262" t="s">
        <v>23</v>
      </c>
      <c r="D262" t="s">
        <v>24</v>
      </c>
      <c r="E262" t="str">
        <f>"9060536"</f>
        <v>9060536</v>
      </c>
      <c r="F262" t="s">
        <v>714</v>
      </c>
      <c r="G262">
        <v>1</v>
      </c>
      <c r="H262">
        <v>1</v>
      </c>
      <c r="I262">
        <v>2610931607</v>
      </c>
      <c r="J262" t="s">
        <v>715</v>
      </c>
      <c r="K262" t="s">
        <v>716</v>
      </c>
      <c r="L262">
        <v>26504</v>
      </c>
      <c r="M262" t="str">
        <f>"38.322234"</f>
        <v>38.322234</v>
      </c>
      <c r="N262" t="str">
        <f>"21.853110"</f>
        <v>21.853110</v>
      </c>
      <c r="O262" t="s">
        <v>28</v>
      </c>
      <c r="Q262" t="s">
        <v>29</v>
      </c>
      <c r="R262" t="s">
        <v>28</v>
      </c>
      <c r="S262" t="s">
        <v>28</v>
      </c>
      <c r="T262" t="s">
        <v>30</v>
      </c>
      <c r="U262" t="s">
        <v>31</v>
      </c>
    </row>
    <row r="263" spans="1:21">
      <c r="A263" t="s">
        <v>57</v>
      </c>
      <c r="B263" t="s">
        <v>35</v>
      </c>
      <c r="C263" t="s">
        <v>23</v>
      </c>
      <c r="D263" t="s">
        <v>24</v>
      </c>
      <c r="E263" t="str">
        <f>"9060601"</f>
        <v>9060601</v>
      </c>
      <c r="F263" t="s">
        <v>970</v>
      </c>
      <c r="G263">
        <v>1</v>
      </c>
      <c r="H263">
        <v>2</v>
      </c>
      <c r="I263">
        <v>2610590441</v>
      </c>
      <c r="J263" t="s">
        <v>971</v>
      </c>
      <c r="K263" t="s">
        <v>972</v>
      </c>
      <c r="L263">
        <v>26500</v>
      </c>
      <c r="M263" t="str">
        <f>"38.163338"</f>
        <v>38.163338</v>
      </c>
      <c r="N263" t="str">
        <f>"21.728821"</f>
        <v>21.728821</v>
      </c>
      <c r="O263" t="s">
        <v>28</v>
      </c>
      <c r="Q263" t="s">
        <v>29</v>
      </c>
      <c r="R263" t="s">
        <v>28</v>
      </c>
      <c r="S263" t="s">
        <v>28</v>
      </c>
      <c r="T263" t="s">
        <v>49</v>
      </c>
      <c r="U263" t="s">
        <v>31</v>
      </c>
    </row>
    <row r="264" spans="1:21">
      <c r="A264" t="s">
        <v>57</v>
      </c>
      <c r="B264" t="s">
        <v>35</v>
      </c>
      <c r="C264" t="s">
        <v>23</v>
      </c>
      <c r="D264" t="s">
        <v>24</v>
      </c>
      <c r="E264" t="str">
        <f>"9060541"</f>
        <v>9060541</v>
      </c>
      <c r="F264" t="s">
        <v>532</v>
      </c>
      <c r="G264">
        <v>1</v>
      </c>
      <c r="H264">
        <v>1</v>
      </c>
      <c r="I264">
        <v>2610671147</v>
      </c>
      <c r="J264" t="s">
        <v>533</v>
      </c>
      <c r="K264" t="s">
        <v>534</v>
      </c>
      <c r="L264">
        <v>25002</v>
      </c>
      <c r="M264" t="str">
        <f>"38.149334"</f>
        <v>38.149334</v>
      </c>
      <c r="N264" t="str">
        <f>"21.623378"</f>
        <v>21.623378</v>
      </c>
      <c r="O264" t="s">
        <v>28</v>
      </c>
      <c r="Q264" t="s">
        <v>29</v>
      </c>
      <c r="R264" t="s">
        <v>28</v>
      </c>
      <c r="S264" t="s">
        <v>28</v>
      </c>
      <c r="T264" t="s">
        <v>49</v>
      </c>
      <c r="U264" t="s">
        <v>31</v>
      </c>
    </row>
    <row r="265" spans="1:21">
      <c r="A265" t="s">
        <v>34</v>
      </c>
      <c r="B265" t="s">
        <v>35</v>
      </c>
      <c r="C265" t="s">
        <v>23</v>
      </c>
      <c r="D265" t="s">
        <v>24</v>
      </c>
      <c r="E265" t="str">
        <f>"9520829"</f>
        <v>9520829</v>
      </c>
      <c r="F265" t="s">
        <v>575</v>
      </c>
      <c r="G265">
        <v>2</v>
      </c>
      <c r="H265">
        <v>2</v>
      </c>
      <c r="I265">
        <v>2610993107</v>
      </c>
      <c r="J265" t="s">
        <v>576</v>
      </c>
      <c r="K265" t="s">
        <v>577</v>
      </c>
      <c r="L265">
        <v>26504</v>
      </c>
      <c r="M265" t="str">
        <f>"38.289491"</f>
        <v>38.289491</v>
      </c>
      <c r="N265" t="str">
        <f>"21.799880"</f>
        <v>21.799880</v>
      </c>
      <c r="O265" t="s">
        <v>28</v>
      </c>
      <c r="Q265" t="s">
        <v>29</v>
      </c>
      <c r="R265" t="s">
        <v>28</v>
      </c>
      <c r="S265" t="s">
        <v>28</v>
      </c>
      <c r="T265" t="s">
        <v>30</v>
      </c>
      <c r="U265" t="s">
        <v>31</v>
      </c>
    </row>
    <row r="266" spans="1:21">
      <c r="A266" t="s">
        <v>57</v>
      </c>
      <c r="B266" t="s">
        <v>35</v>
      </c>
      <c r="C266" t="s">
        <v>23</v>
      </c>
      <c r="D266" t="s">
        <v>24</v>
      </c>
      <c r="E266" t="str">
        <f>"9060556"</f>
        <v>9060556</v>
      </c>
      <c r="F266" t="s">
        <v>155</v>
      </c>
      <c r="G266">
        <v>1</v>
      </c>
      <c r="H266">
        <v>2</v>
      </c>
      <c r="I266">
        <v>2610523666</v>
      </c>
      <c r="J266" t="s">
        <v>156</v>
      </c>
      <c r="K266" t="s">
        <v>157</v>
      </c>
      <c r="L266">
        <v>26500</v>
      </c>
      <c r="M266" t="str">
        <f>"38.183884"</f>
        <v>38.183884</v>
      </c>
      <c r="N266" t="str">
        <f>"21.749077"</f>
        <v>21.749077</v>
      </c>
      <c r="O266" t="s">
        <v>28</v>
      </c>
      <c r="Q266" t="s">
        <v>29</v>
      </c>
      <c r="R266" t="s">
        <v>28</v>
      </c>
      <c r="S266" t="s">
        <v>28</v>
      </c>
      <c r="T266" t="s">
        <v>49</v>
      </c>
      <c r="U266" t="s">
        <v>31</v>
      </c>
    </row>
    <row r="267" spans="1:21">
      <c r="A267" t="s">
        <v>34</v>
      </c>
      <c r="B267" t="s">
        <v>35</v>
      </c>
      <c r="C267" t="s">
        <v>23</v>
      </c>
      <c r="D267" t="s">
        <v>24</v>
      </c>
      <c r="E267" t="str">
        <f>"9060559"</f>
        <v>9060559</v>
      </c>
      <c r="F267" t="s">
        <v>548</v>
      </c>
      <c r="G267">
        <v>2</v>
      </c>
      <c r="H267">
        <v>2</v>
      </c>
      <c r="I267">
        <v>2610523546</v>
      </c>
      <c r="J267" t="s">
        <v>549</v>
      </c>
      <c r="K267" t="s">
        <v>550</v>
      </c>
      <c r="L267">
        <v>26500</v>
      </c>
      <c r="M267" t="str">
        <f>"38.199212"</f>
        <v>38.199212</v>
      </c>
      <c r="N267" t="str">
        <f>"21.766807"</f>
        <v>21.766807</v>
      </c>
      <c r="O267" t="s">
        <v>28</v>
      </c>
      <c r="Q267" t="s">
        <v>29</v>
      </c>
      <c r="R267" t="s">
        <v>28</v>
      </c>
      <c r="S267" t="s">
        <v>28</v>
      </c>
      <c r="T267" t="s">
        <v>49</v>
      </c>
      <c r="U267" t="s">
        <v>31</v>
      </c>
    </row>
    <row r="268" spans="1:21">
      <c r="A268" t="s">
        <v>34</v>
      </c>
      <c r="B268" t="s">
        <v>35</v>
      </c>
      <c r="C268" t="s">
        <v>23</v>
      </c>
      <c r="D268" t="s">
        <v>24</v>
      </c>
      <c r="E268" t="str">
        <f>"9060457"</f>
        <v>9060457</v>
      </c>
      <c r="F268" t="s">
        <v>239</v>
      </c>
      <c r="G268">
        <v>2</v>
      </c>
      <c r="H268">
        <v>2</v>
      </c>
      <c r="I268">
        <v>2610528970</v>
      </c>
      <c r="J268" t="s">
        <v>240</v>
      </c>
      <c r="K268" t="s">
        <v>241</v>
      </c>
      <c r="L268">
        <v>26500</v>
      </c>
      <c r="M268" t="str">
        <f>"38.183496"</f>
        <v>38.183496</v>
      </c>
      <c r="N268" t="str">
        <f>"21.697179"</f>
        <v>21.697179</v>
      </c>
      <c r="O268" t="s">
        <v>28</v>
      </c>
      <c r="Q268" t="s">
        <v>29</v>
      </c>
      <c r="R268" t="s">
        <v>28</v>
      </c>
      <c r="S268" t="s">
        <v>28</v>
      </c>
      <c r="T268" t="s">
        <v>49</v>
      </c>
      <c r="U268" t="s">
        <v>31</v>
      </c>
    </row>
    <row r="269" spans="1:21">
      <c r="A269" t="s">
        <v>34</v>
      </c>
      <c r="B269" t="s">
        <v>35</v>
      </c>
      <c r="C269" t="s">
        <v>23</v>
      </c>
      <c r="D269" t="s">
        <v>24</v>
      </c>
      <c r="E269" t="str">
        <f>"9060481"</f>
        <v>9060481</v>
      </c>
      <c r="F269" t="s">
        <v>529</v>
      </c>
      <c r="G269">
        <v>2</v>
      </c>
      <c r="H269">
        <v>2</v>
      </c>
      <c r="I269">
        <v>2610670863</v>
      </c>
      <c r="J269" t="s">
        <v>530</v>
      </c>
      <c r="K269" t="s">
        <v>531</v>
      </c>
      <c r="L269">
        <v>25002</v>
      </c>
      <c r="M269" t="str">
        <f>"38.181721"</f>
        <v>38.181721</v>
      </c>
      <c r="N269" t="str">
        <f>"21.686278"</f>
        <v>21.686278</v>
      </c>
      <c r="O269" t="s">
        <v>28</v>
      </c>
      <c r="Q269" t="s">
        <v>29</v>
      </c>
      <c r="R269" t="s">
        <v>28</v>
      </c>
      <c r="S269" t="s">
        <v>28</v>
      </c>
      <c r="T269" t="s">
        <v>49</v>
      </c>
      <c r="U269" t="s">
        <v>31</v>
      </c>
    </row>
    <row r="270" spans="1:21">
      <c r="A270" t="s">
        <v>34</v>
      </c>
      <c r="B270" t="s">
        <v>35</v>
      </c>
      <c r="C270" t="s">
        <v>23</v>
      </c>
      <c r="D270" t="s">
        <v>24</v>
      </c>
      <c r="E270" t="str">
        <f>"9060488"</f>
        <v>9060488</v>
      </c>
      <c r="F270" t="s">
        <v>708</v>
      </c>
      <c r="G270">
        <v>2</v>
      </c>
      <c r="H270">
        <v>2</v>
      </c>
      <c r="I270">
        <v>2610522002</v>
      </c>
      <c r="J270" t="s">
        <v>709</v>
      </c>
      <c r="K270" t="s">
        <v>710</v>
      </c>
      <c r="L270">
        <v>26500</v>
      </c>
      <c r="M270" t="str">
        <f>"38.191583"</f>
        <v>38.191583</v>
      </c>
      <c r="N270" t="str">
        <f>"21.760901"</f>
        <v>21.760901</v>
      </c>
      <c r="O270" t="s">
        <v>28</v>
      </c>
      <c r="Q270" t="s">
        <v>29</v>
      </c>
      <c r="R270" t="s">
        <v>28</v>
      </c>
      <c r="S270" t="s">
        <v>29</v>
      </c>
      <c r="T270" t="s">
        <v>49</v>
      </c>
      <c r="U270" t="s">
        <v>31</v>
      </c>
    </row>
    <row r="271" spans="1:21">
      <c r="A271" t="s">
        <v>68</v>
      </c>
      <c r="B271" t="s">
        <v>35</v>
      </c>
      <c r="C271" t="s">
        <v>23</v>
      </c>
      <c r="D271" t="s">
        <v>24</v>
      </c>
      <c r="E271" t="str">
        <f>"9521589"</f>
        <v>9521589</v>
      </c>
      <c r="F271" t="s">
        <v>978</v>
      </c>
      <c r="G271">
        <v>1</v>
      </c>
      <c r="H271">
        <v>1</v>
      </c>
      <c r="I271">
        <v>2610998473</v>
      </c>
      <c r="J271" t="s">
        <v>979</v>
      </c>
      <c r="K271" t="s">
        <v>345</v>
      </c>
      <c r="L271">
        <v>26504</v>
      </c>
      <c r="M271" t="str">
        <f>"38.280698"</f>
        <v>38.280698</v>
      </c>
      <c r="N271" t="str">
        <f>"21.883256"</f>
        <v>21.883256</v>
      </c>
      <c r="O271" t="s">
        <v>28</v>
      </c>
      <c r="Q271" t="s">
        <v>29</v>
      </c>
      <c r="R271" t="s">
        <v>28</v>
      </c>
      <c r="S271" t="s">
        <v>28</v>
      </c>
      <c r="T271" t="s">
        <v>30</v>
      </c>
      <c r="U271" t="s">
        <v>31</v>
      </c>
    </row>
    <row r="272" spans="1:21">
      <c r="A272" t="s">
        <v>57</v>
      </c>
      <c r="B272" t="s">
        <v>35</v>
      </c>
      <c r="C272" t="s">
        <v>23</v>
      </c>
      <c r="D272" t="s">
        <v>24</v>
      </c>
      <c r="E272" t="str">
        <f>"9060504"</f>
        <v>9060504</v>
      </c>
      <c r="F272" t="s">
        <v>598</v>
      </c>
      <c r="G272">
        <v>1</v>
      </c>
      <c r="H272">
        <v>1</v>
      </c>
      <c r="I272">
        <v>2610672452</v>
      </c>
      <c r="J272" t="s">
        <v>599</v>
      </c>
      <c r="K272" t="s">
        <v>600</v>
      </c>
      <c r="L272">
        <v>25002</v>
      </c>
      <c r="M272" t="str">
        <f>"38.155160"</f>
        <v>38.155160</v>
      </c>
      <c r="N272" t="str">
        <f>"21.643451"</f>
        <v>21.643451</v>
      </c>
      <c r="O272" t="s">
        <v>28</v>
      </c>
      <c r="Q272" t="s">
        <v>29</v>
      </c>
      <c r="R272" t="s">
        <v>28</v>
      </c>
      <c r="S272" t="s">
        <v>29</v>
      </c>
      <c r="T272" t="s">
        <v>49</v>
      </c>
      <c r="U272" t="s">
        <v>31</v>
      </c>
    </row>
    <row r="273" spans="1:21">
      <c r="A273" t="s">
        <v>57</v>
      </c>
      <c r="B273" t="s">
        <v>35</v>
      </c>
      <c r="C273" t="s">
        <v>23</v>
      </c>
      <c r="D273" t="s">
        <v>24</v>
      </c>
      <c r="E273" t="str">
        <f>"9060547"</f>
        <v>9060547</v>
      </c>
      <c r="F273" t="s">
        <v>497</v>
      </c>
      <c r="G273">
        <v>1</v>
      </c>
      <c r="H273">
        <v>1</v>
      </c>
      <c r="I273">
        <v>2610931872</v>
      </c>
      <c r="J273" t="s">
        <v>498</v>
      </c>
      <c r="K273" t="s">
        <v>214</v>
      </c>
      <c r="L273">
        <v>26504</v>
      </c>
      <c r="M273" t="str">
        <f>"38.328801"</f>
        <v>38.328801</v>
      </c>
      <c r="N273" t="str">
        <f>"21.871584"</f>
        <v>21.871584</v>
      </c>
      <c r="O273" t="s">
        <v>28</v>
      </c>
      <c r="Q273" t="s">
        <v>29</v>
      </c>
      <c r="R273" t="s">
        <v>28</v>
      </c>
      <c r="S273" t="s">
        <v>28</v>
      </c>
      <c r="T273" t="s">
        <v>30</v>
      </c>
      <c r="U273" t="s">
        <v>31</v>
      </c>
    </row>
    <row r="274" spans="1:21">
      <c r="A274" t="s">
        <v>34</v>
      </c>
      <c r="B274" t="s">
        <v>35</v>
      </c>
      <c r="C274" t="s">
        <v>23</v>
      </c>
      <c r="D274" t="s">
        <v>306</v>
      </c>
      <c r="E274" t="str">
        <f>"9060552"</f>
        <v>9060552</v>
      </c>
      <c r="F274" t="s">
        <v>307</v>
      </c>
      <c r="G274">
        <v>2</v>
      </c>
      <c r="H274">
        <v>2</v>
      </c>
      <c r="I274">
        <v>2610992953</v>
      </c>
      <c r="J274" t="s">
        <v>308</v>
      </c>
      <c r="K274" t="s">
        <v>309</v>
      </c>
      <c r="L274">
        <v>26500</v>
      </c>
      <c r="M274" t="str">
        <f>"38.281702"</f>
        <v>38.281702</v>
      </c>
      <c r="N274" t="str">
        <f>"21.790316"</f>
        <v>21.790316</v>
      </c>
      <c r="O274" t="s">
        <v>28</v>
      </c>
      <c r="Q274" t="s">
        <v>29</v>
      </c>
      <c r="R274" t="s">
        <v>28</v>
      </c>
      <c r="S274" t="s">
        <v>28</v>
      </c>
      <c r="T274" t="s">
        <v>30</v>
      </c>
      <c r="U274" t="s">
        <v>31</v>
      </c>
    </row>
    <row r="275" spans="1:21">
      <c r="A275" t="s">
        <v>33</v>
      </c>
      <c r="B275" t="s">
        <v>22</v>
      </c>
      <c r="C275" t="s">
        <v>23</v>
      </c>
      <c r="D275" t="s">
        <v>24</v>
      </c>
      <c r="E275" t="str">
        <f>"9060067"</f>
        <v>9060067</v>
      </c>
      <c r="F275" t="s">
        <v>805</v>
      </c>
      <c r="G275">
        <v>1</v>
      </c>
      <c r="H275">
        <v>1</v>
      </c>
      <c r="I275">
        <v>2692071210</v>
      </c>
      <c r="J275" t="s">
        <v>806</v>
      </c>
      <c r="K275" t="s">
        <v>113</v>
      </c>
      <c r="L275">
        <v>25004</v>
      </c>
      <c r="M275" t="str">
        <f>"37.809080"</f>
        <v>37.809080</v>
      </c>
      <c r="N275" t="str">
        <f>"22.023233"</f>
        <v>22.023233</v>
      </c>
      <c r="O275" t="s">
        <v>29</v>
      </c>
      <c r="Q275" t="s">
        <v>29</v>
      </c>
      <c r="R275" t="s">
        <v>28</v>
      </c>
      <c r="S275" t="s">
        <v>28</v>
      </c>
      <c r="T275" t="s">
        <v>30</v>
      </c>
      <c r="U275" t="s">
        <v>31</v>
      </c>
    </row>
    <row r="276" spans="1:21">
      <c r="A276" t="s">
        <v>127</v>
      </c>
      <c r="B276" t="s">
        <v>22</v>
      </c>
      <c r="C276" t="s">
        <v>23</v>
      </c>
      <c r="D276" t="s">
        <v>24</v>
      </c>
      <c r="E276" t="str">
        <f>"9060069"</f>
        <v>9060069</v>
      </c>
      <c r="F276" t="s">
        <v>401</v>
      </c>
      <c r="G276">
        <v>3</v>
      </c>
      <c r="H276">
        <v>3</v>
      </c>
      <c r="I276">
        <v>2692022658</v>
      </c>
      <c r="J276" t="s">
        <v>402</v>
      </c>
      <c r="K276" t="s">
        <v>403</v>
      </c>
      <c r="L276">
        <v>25001</v>
      </c>
      <c r="M276" t="str">
        <f>"38.034077"</f>
        <v>38.034077</v>
      </c>
      <c r="N276" t="str">
        <f>"22.108243"</f>
        <v>22.108243</v>
      </c>
      <c r="O276" t="s">
        <v>28</v>
      </c>
      <c r="P276">
        <v>1</v>
      </c>
      <c r="Q276" t="s">
        <v>29</v>
      </c>
      <c r="R276" t="s">
        <v>28</v>
      </c>
      <c r="S276" t="s">
        <v>28</v>
      </c>
      <c r="T276" t="s">
        <v>30</v>
      </c>
      <c r="U276" t="s">
        <v>31</v>
      </c>
    </row>
    <row r="277" spans="1:21">
      <c r="A277" t="s">
        <v>248</v>
      </c>
      <c r="B277" t="s">
        <v>22</v>
      </c>
      <c r="C277" t="s">
        <v>23</v>
      </c>
      <c r="D277" t="s">
        <v>24</v>
      </c>
      <c r="E277" t="str">
        <f>"9060092"</f>
        <v>9060092</v>
      </c>
      <c r="F277" t="s">
        <v>800</v>
      </c>
      <c r="G277">
        <v>1</v>
      </c>
      <c r="H277">
        <v>1</v>
      </c>
      <c r="I277">
        <v>2692031727</v>
      </c>
      <c r="J277" t="s">
        <v>801</v>
      </c>
      <c r="K277" t="s">
        <v>802</v>
      </c>
      <c r="L277">
        <v>25007</v>
      </c>
      <c r="M277" t="str">
        <f>"37.899791"</f>
        <v>37.899791</v>
      </c>
      <c r="N277" t="str">
        <f>"22.116495"</f>
        <v>22.116495</v>
      </c>
      <c r="O277" t="s">
        <v>28</v>
      </c>
      <c r="Q277" t="s">
        <v>29</v>
      </c>
      <c r="R277" t="s">
        <v>28</v>
      </c>
      <c r="S277" t="s">
        <v>28</v>
      </c>
      <c r="T277" t="s">
        <v>30</v>
      </c>
      <c r="U277" t="s">
        <v>31</v>
      </c>
    </row>
    <row r="278" spans="1:21">
      <c r="A278" t="s">
        <v>33</v>
      </c>
      <c r="B278" t="s">
        <v>22</v>
      </c>
      <c r="C278" t="s">
        <v>23</v>
      </c>
      <c r="D278" t="s">
        <v>24</v>
      </c>
      <c r="E278" t="str">
        <f>"9060514"</f>
        <v>9060514</v>
      </c>
      <c r="F278" t="s">
        <v>803</v>
      </c>
      <c r="G278">
        <v>1</v>
      </c>
      <c r="H278">
        <v>1</v>
      </c>
      <c r="I278">
        <v>2692022397</v>
      </c>
      <c r="J278" t="s">
        <v>804</v>
      </c>
      <c r="K278" t="s">
        <v>126</v>
      </c>
      <c r="L278">
        <v>25001</v>
      </c>
      <c r="M278" t="str">
        <f>"37.999767"</f>
        <v>37.999767</v>
      </c>
      <c r="N278" t="str">
        <f>"22.091706"</f>
        <v>22.091706</v>
      </c>
      <c r="O278" t="s">
        <v>29</v>
      </c>
      <c r="Q278" t="s">
        <v>29</v>
      </c>
      <c r="R278" t="s">
        <v>28</v>
      </c>
      <c r="S278" t="s">
        <v>29</v>
      </c>
      <c r="T278" t="s">
        <v>30</v>
      </c>
      <c r="U278" t="s">
        <v>31</v>
      </c>
    </row>
    <row r="279" spans="1:21">
      <c r="A279" t="s">
        <v>21</v>
      </c>
      <c r="B279" t="s">
        <v>22</v>
      </c>
      <c r="C279" t="s">
        <v>23</v>
      </c>
      <c r="D279" t="s">
        <v>24</v>
      </c>
      <c r="E279" t="str">
        <f>"9060558"</f>
        <v>9060558</v>
      </c>
      <c r="F279" t="s">
        <v>25</v>
      </c>
      <c r="G279">
        <v>1</v>
      </c>
      <c r="H279">
        <v>1</v>
      </c>
      <c r="I279">
        <v>2692051313</v>
      </c>
      <c r="J279" t="s">
        <v>26</v>
      </c>
      <c r="K279" t="s">
        <v>27</v>
      </c>
      <c r="L279">
        <v>25016</v>
      </c>
      <c r="M279" t="str">
        <f>"37.880782"</f>
        <v>37.880782</v>
      </c>
      <c r="N279" t="str">
        <f>"21.984756"</f>
        <v>21.984756</v>
      </c>
      <c r="O279" t="s">
        <v>29</v>
      </c>
      <c r="Q279" t="s">
        <v>29</v>
      </c>
      <c r="R279" t="s">
        <v>28</v>
      </c>
      <c r="S279" t="s">
        <v>29</v>
      </c>
      <c r="T279" t="s">
        <v>30</v>
      </c>
      <c r="U279" t="s">
        <v>31</v>
      </c>
    </row>
    <row r="280" spans="1:21">
      <c r="A280" t="s">
        <v>68</v>
      </c>
      <c r="B280" t="s">
        <v>115</v>
      </c>
      <c r="C280" t="s">
        <v>23</v>
      </c>
      <c r="D280" t="s">
        <v>24</v>
      </c>
      <c r="E280" t="str">
        <f>"9060539"</f>
        <v>9060539</v>
      </c>
      <c r="F280" t="s">
        <v>899</v>
      </c>
      <c r="G280">
        <v>1</v>
      </c>
      <c r="H280">
        <v>1</v>
      </c>
      <c r="I280">
        <v>2694061443</v>
      </c>
      <c r="J280" t="s">
        <v>900</v>
      </c>
      <c r="K280" t="s">
        <v>901</v>
      </c>
      <c r="L280">
        <v>25008</v>
      </c>
      <c r="M280" t="str">
        <f>"38.118149"</f>
        <v>38.118149</v>
      </c>
      <c r="N280" t="str">
        <f>"21.722120"</f>
        <v>21.722120</v>
      </c>
      <c r="O280" t="s">
        <v>28</v>
      </c>
      <c r="Q280" t="s">
        <v>29</v>
      </c>
      <c r="R280" t="s">
        <v>28</v>
      </c>
      <c r="S280" t="s">
        <v>29</v>
      </c>
      <c r="T280" t="s">
        <v>49</v>
      </c>
      <c r="U280" t="s">
        <v>31</v>
      </c>
    </row>
    <row r="281" spans="1:21">
      <c r="A281" t="s">
        <v>114</v>
      </c>
      <c r="B281" t="s">
        <v>115</v>
      </c>
      <c r="C281" t="s">
        <v>23</v>
      </c>
      <c r="D281" t="s">
        <v>24</v>
      </c>
      <c r="E281" t="str">
        <f>"9520707"</f>
        <v>9520707</v>
      </c>
      <c r="F281" t="s">
        <v>428</v>
      </c>
      <c r="G281">
        <v>1</v>
      </c>
      <c r="H281">
        <v>1</v>
      </c>
      <c r="I281">
        <v>2694031277</v>
      </c>
      <c r="J281" t="s">
        <v>429</v>
      </c>
      <c r="K281" t="s">
        <v>118</v>
      </c>
      <c r="L281">
        <v>25015</v>
      </c>
      <c r="M281" t="str">
        <f>"37.980131"</f>
        <v>37.980131</v>
      </c>
      <c r="N281" t="str">
        <f>"21.729373"</f>
        <v>21.729373</v>
      </c>
      <c r="O281" t="s">
        <v>28</v>
      </c>
      <c r="Q281" t="s">
        <v>29</v>
      </c>
      <c r="R281" t="s">
        <v>28</v>
      </c>
      <c r="S281" t="s">
        <v>28</v>
      </c>
      <c r="T281" t="s">
        <v>49</v>
      </c>
      <c r="U281" t="s">
        <v>31</v>
      </c>
    </row>
    <row r="282" spans="1:21">
      <c r="A282" t="s">
        <v>68</v>
      </c>
      <c r="B282" t="s">
        <v>115</v>
      </c>
      <c r="C282" t="s">
        <v>23</v>
      </c>
      <c r="D282" t="s">
        <v>24</v>
      </c>
      <c r="E282" t="str">
        <f>"9060507"</f>
        <v>9060507</v>
      </c>
      <c r="F282" t="s">
        <v>980</v>
      </c>
      <c r="G282">
        <v>1</v>
      </c>
      <c r="H282">
        <v>1</v>
      </c>
      <c r="I282">
        <v>2694061543</v>
      </c>
      <c r="J282" t="s">
        <v>981</v>
      </c>
      <c r="K282" t="s">
        <v>758</v>
      </c>
      <c r="L282">
        <v>25008</v>
      </c>
      <c r="M282" t="str">
        <f>"38.097759"</f>
        <v>38.097759</v>
      </c>
      <c r="N282" t="str">
        <f>"21.695390"</f>
        <v>21.695390</v>
      </c>
      <c r="O282" t="s">
        <v>28</v>
      </c>
      <c r="Q282" t="s">
        <v>29</v>
      </c>
      <c r="R282" t="s">
        <v>28</v>
      </c>
      <c r="S282" t="s">
        <v>29</v>
      </c>
      <c r="T282" t="s">
        <v>49</v>
      </c>
      <c r="U282" t="s">
        <v>31</v>
      </c>
    </row>
    <row r="283" spans="1:21">
      <c r="A283" t="s">
        <v>127</v>
      </c>
      <c r="B283" t="s">
        <v>115</v>
      </c>
      <c r="C283" t="s">
        <v>23</v>
      </c>
      <c r="D283" t="s">
        <v>24</v>
      </c>
      <c r="E283" t="str">
        <f>"9060508"</f>
        <v>9060508</v>
      </c>
      <c r="F283" t="s">
        <v>502</v>
      </c>
      <c r="G283">
        <v>1</v>
      </c>
      <c r="H283">
        <v>1</v>
      </c>
      <c r="I283">
        <v>2694053247</v>
      </c>
      <c r="J283" t="s">
        <v>503</v>
      </c>
      <c r="K283" t="s">
        <v>221</v>
      </c>
      <c r="L283">
        <v>25015</v>
      </c>
      <c r="M283" t="str">
        <f>"37.883744"</f>
        <v>37.883744</v>
      </c>
      <c r="N283" t="str">
        <f>"21.681397"</f>
        <v>21.681397</v>
      </c>
      <c r="O283" t="s">
        <v>28</v>
      </c>
      <c r="Q283" t="s">
        <v>29</v>
      </c>
      <c r="R283" t="s">
        <v>28</v>
      </c>
      <c r="S283" t="s">
        <v>29</v>
      </c>
      <c r="T283" t="s">
        <v>49</v>
      </c>
      <c r="U283" t="s">
        <v>31</v>
      </c>
    </row>
    <row r="284" spans="1:21">
      <c r="A284" t="s">
        <v>190</v>
      </c>
      <c r="B284" t="s">
        <v>115</v>
      </c>
      <c r="C284" t="s">
        <v>23</v>
      </c>
      <c r="D284" t="s">
        <v>24</v>
      </c>
      <c r="E284" t="str">
        <f>"9060583"</f>
        <v>9060583</v>
      </c>
      <c r="F284" t="s">
        <v>300</v>
      </c>
      <c r="G284">
        <v>1</v>
      </c>
      <c r="H284">
        <v>1</v>
      </c>
      <c r="I284">
        <v>2694051460</v>
      </c>
      <c r="J284" t="s">
        <v>301</v>
      </c>
      <c r="K284" t="s">
        <v>302</v>
      </c>
      <c r="L284">
        <v>25015</v>
      </c>
      <c r="M284" t="str">
        <f>"37.939384"</f>
        <v>37.939384</v>
      </c>
      <c r="N284" t="str">
        <f>"21.679804"</f>
        <v>21.679804</v>
      </c>
      <c r="O284" t="s">
        <v>28</v>
      </c>
      <c r="Q284" t="s">
        <v>29</v>
      </c>
      <c r="R284" t="s">
        <v>28</v>
      </c>
      <c r="S284" t="s">
        <v>29</v>
      </c>
      <c r="T284" t="s">
        <v>49</v>
      </c>
      <c r="U284" t="s">
        <v>31</v>
      </c>
    </row>
    <row r="285" spans="1:21">
      <c r="A285" t="s">
        <v>68</v>
      </c>
      <c r="B285" t="s">
        <v>115</v>
      </c>
      <c r="C285" t="s">
        <v>23</v>
      </c>
      <c r="D285" t="s">
        <v>24</v>
      </c>
      <c r="E285" t="str">
        <f>"9060538"</f>
        <v>9060538</v>
      </c>
      <c r="F285" t="s">
        <v>335</v>
      </c>
      <c r="G285">
        <v>1</v>
      </c>
      <c r="H285">
        <v>1</v>
      </c>
      <c r="I285">
        <v>2694062041</v>
      </c>
      <c r="J285" t="s">
        <v>336</v>
      </c>
      <c r="K285" t="s">
        <v>220</v>
      </c>
      <c r="L285">
        <v>25008</v>
      </c>
      <c r="M285" t="str">
        <f>"38.091434"</f>
        <v>38.091434</v>
      </c>
      <c r="N285" t="str">
        <f>"21.717527"</f>
        <v>21.717527</v>
      </c>
      <c r="O285" t="s">
        <v>28</v>
      </c>
      <c r="Q285" t="s">
        <v>29</v>
      </c>
      <c r="R285" t="s">
        <v>28</v>
      </c>
      <c r="S285" t="s">
        <v>29</v>
      </c>
      <c r="T285" t="s">
        <v>49</v>
      </c>
      <c r="U285" t="s">
        <v>31</v>
      </c>
    </row>
    <row r="286" spans="1:21">
      <c r="A286" t="s">
        <v>68</v>
      </c>
      <c r="B286" t="s">
        <v>115</v>
      </c>
      <c r="C286" t="s">
        <v>23</v>
      </c>
      <c r="D286" t="s">
        <v>24</v>
      </c>
      <c r="E286" t="str">
        <f>"9060415"</f>
        <v>9060415</v>
      </c>
      <c r="F286" t="s">
        <v>689</v>
      </c>
      <c r="G286">
        <v>2</v>
      </c>
      <c r="H286">
        <v>2</v>
      </c>
      <c r="I286">
        <v>2694022815</v>
      </c>
      <c r="J286" t="s">
        <v>690</v>
      </c>
      <c r="K286" t="s">
        <v>691</v>
      </c>
      <c r="L286">
        <v>25008</v>
      </c>
      <c r="M286" t="str">
        <f>"38.106152"</f>
        <v>38.106152</v>
      </c>
      <c r="N286" t="str">
        <f>"21.787735"</f>
        <v>21.787735</v>
      </c>
      <c r="O286" t="s">
        <v>28</v>
      </c>
      <c r="Q286" t="s">
        <v>29</v>
      </c>
      <c r="R286" t="s">
        <v>28</v>
      </c>
      <c r="S286" t="s">
        <v>28</v>
      </c>
      <c r="T286" t="s">
        <v>49</v>
      </c>
      <c r="U286" t="s">
        <v>31</v>
      </c>
    </row>
    <row r="287" spans="1:21">
      <c r="A287" t="s">
        <v>68</v>
      </c>
      <c r="B287" t="s">
        <v>98</v>
      </c>
      <c r="C287" t="s">
        <v>23</v>
      </c>
      <c r="D287" t="s">
        <v>24</v>
      </c>
      <c r="E287" t="str">
        <f>"9060181"</f>
        <v>9060181</v>
      </c>
      <c r="F287" t="s">
        <v>650</v>
      </c>
      <c r="G287">
        <v>2</v>
      </c>
      <c r="H287">
        <v>2</v>
      </c>
      <c r="I287">
        <v>2693024222</v>
      </c>
      <c r="J287" t="s">
        <v>651</v>
      </c>
      <c r="K287" t="s">
        <v>652</v>
      </c>
      <c r="L287">
        <v>25200</v>
      </c>
      <c r="M287" t="str">
        <f>"38.143938"</f>
        <v>38.143938</v>
      </c>
      <c r="N287" t="str">
        <f>"21.558576"</f>
        <v>21.558576</v>
      </c>
      <c r="O287" t="s">
        <v>28</v>
      </c>
      <c r="Q287" t="s">
        <v>29</v>
      </c>
      <c r="R287" t="s">
        <v>28</v>
      </c>
      <c r="S287" t="s">
        <v>29</v>
      </c>
      <c r="T287" t="s">
        <v>49</v>
      </c>
      <c r="U287" t="s">
        <v>31</v>
      </c>
    </row>
    <row r="288" spans="1:21">
      <c r="A288" t="s">
        <v>68</v>
      </c>
      <c r="B288" t="s">
        <v>98</v>
      </c>
      <c r="C288" t="s">
        <v>23</v>
      </c>
      <c r="D288" t="s">
        <v>24</v>
      </c>
      <c r="E288" t="str">
        <f>"9060409"</f>
        <v>9060409</v>
      </c>
      <c r="F288" t="s">
        <v>225</v>
      </c>
      <c r="G288">
        <v>2</v>
      </c>
      <c r="H288">
        <v>2</v>
      </c>
      <c r="I288">
        <v>2693024389</v>
      </c>
      <c r="J288" t="s">
        <v>226</v>
      </c>
      <c r="K288" t="s">
        <v>227</v>
      </c>
      <c r="L288">
        <v>25200</v>
      </c>
      <c r="M288" t="str">
        <f>"38.145392"</f>
        <v>38.145392</v>
      </c>
      <c r="N288" t="str">
        <f>"21.547084"</f>
        <v>21.547084</v>
      </c>
      <c r="O288" t="s">
        <v>28</v>
      </c>
      <c r="Q288" t="s">
        <v>29</v>
      </c>
      <c r="R288" t="s">
        <v>28</v>
      </c>
      <c r="S288" t="s">
        <v>29</v>
      </c>
      <c r="T288" t="s">
        <v>49</v>
      </c>
      <c r="U288" t="s">
        <v>31</v>
      </c>
    </row>
    <row r="289" spans="1:21">
      <c r="A289" t="s">
        <v>68</v>
      </c>
      <c r="B289" t="s">
        <v>98</v>
      </c>
      <c r="C289" t="s">
        <v>23</v>
      </c>
      <c r="D289" t="s">
        <v>24</v>
      </c>
      <c r="E289" t="str">
        <f>"9060619"</f>
        <v>9060619</v>
      </c>
      <c r="F289" t="s">
        <v>885</v>
      </c>
      <c r="G289">
        <v>4</v>
      </c>
      <c r="H289">
        <v>3</v>
      </c>
      <c r="I289">
        <v>2693023651</v>
      </c>
      <c r="J289" t="s">
        <v>886</v>
      </c>
      <c r="K289" t="s">
        <v>887</v>
      </c>
      <c r="L289">
        <v>25200</v>
      </c>
      <c r="M289" t="str">
        <f>"38.144740"</f>
        <v>38.144740</v>
      </c>
      <c r="N289" t="str">
        <f>"21.546860"</f>
        <v>21.546860</v>
      </c>
      <c r="O289" t="s">
        <v>28</v>
      </c>
      <c r="Q289" t="s">
        <v>29</v>
      </c>
      <c r="R289" t="s">
        <v>28</v>
      </c>
      <c r="S289" t="s">
        <v>29</v>
      </c>
      <c r="T289" t="s">
        <v>49</v>
      </c>
      <c r="U289" t="s">
        <v>31</v>
      </c>
    </row>
    <row r="290" spans="1:21">
      <c r="A290" t="s">
        <v>68</v>
      </c>
      <c r="B290" t="s">
        <v>98</v>
      </c>
      <c r="C290" t="s">
        <v>23</v>
      </c>
      <c r="D290" t="s">
        <v>24</v>
      </c>
      <c r="E290" t="str">
        <f>"9061001"</f>
        <v>9061001</v>
      </c>
      <c r="F290" t="s">
        <v>996</v>
      </c>
      <c r="G290">
        <v>2</v>
      </c>
      <c r="H290">
        <v>2</v>
      </c>
      <c r="I290">
        <v>2693025296</v>
      </c>
      <c r="J290" t="s">
        <v>997</v>
      </c>
      <c r="K290" t="s">
        <v>998</v>
      </c>
      <c r="L290">
        <v>25200</v>
      </c>
      <c r="M290" t="str">
        <f>"38.143313"</f>
        <v>38.143313</v>
      </c>
      <c r="N290" t="str">
        <f>"21.545764"</f>
        <v>21.545764</v>
      </c>
      <c r="O290" t="s">
        <v>28</v>
      </c>
      <c r="Q290" t="s">
        <v>29</v>
      </c>
      <c r="R290" t="s">
        <v>28</v>
      </c>
      <c r="S290" t="s">
        <v>29</v>
      </c>
      <c r="T290" t="s">
        <v>49</v>
      </c>
      <c r="U290" t="s">
        <v>31</v>
      </c>
    </row>
    <row r="291" spans="1:21">
      <c r="A291" t="s">
        <v>68</v>
      </c>
      <c r="B291" t="s">
        <v>98</v>
      </c>
      <c r="C291" t="s">
        <v>23</v>
      </c>
      <c r="D291" t="s">
        <v>741</v>
      </c>
      <c r="E291" t="str">
        <f>"9521035"</f>
        <v>9521035</v>
      </c>
      <c r="F291" t="s">
        <v>962</v>
      </c>
      <c r="G291">
        <v>1</v>
      </c>
      <c r="H291">
        <v>1</v>
      </c>
      <c r="I291">
        <v>2693023651</v>
      </c>
      <c r="J291" t="s">
        <v>963</v>
      </c>
      <c r="K291" t="s">
        <v>964</v>
      </c>
      <c r="L291">
        <v>25200</v>
      </c>
      <c r="M291" t="str">
        <f>"38.145403"</f>
        <v>38.145403</v>
      </c>
      <c r="N291" t="str">
        <f>"21.546583"</f>
        <v>21.546583</v>
      </c>
      <c r="O291" t="s">
        <v>28</v>
      </c>
      <c r="Q291" t="s">
        <v>28</v>
      </c>
      <c r="R291" t="s">
        <v>29</v>
      </c>
      <c r="S291" t="s">
        <v>29</v>
      </c>
      <c r="T291" t="s">
        <v>63</v>
      </c>
      <c r="U291" t="s">
        <v>44</v>
      </c>
    </row>
    <row r="292" spans="1:21">
      <c r="A292" t="s">
        <v>106</v>
      </c>
      <c r="B292" t="s">
        <v>98</v>
      </c>
      <c r="C292" t="s">
        <v>23</v>
      </c>
      <c r="D292" t="s">
        <v>24</v>
      </c>
      <c r="E292" t="str">
        <f>"9060111"</f>
        <v>9060111</v>
      </c>
      <c r="F292" t="s">
        <v>107</v>
      </c>
      <c r="G292">
        <v>1</v>
      </c>
      <c r="H292">
        <v>2</v>
      </c>
      <c r="I292">
        <v>2693051424</v>
      </c>
      <c r="J292" t="s">
        <v>108</v>
      </c>
      <c r="K292" t="s">
        <v>109</v>
      </c>
      <c r="L292">
        <v>25200</v>
      </c>
      <c r="M292" t="str">
        <f>"38.167785"</f>
        <v>38.167785</v>
      </c>
      <c r="N292" t="str">
        <f>"21.494269"</f>
        <v>21.494269</v>
      </c>
      <c r="O292" t="s">
        <v>28</v>
      </c>
      <c r="Q292" t="s">
        <v>29</v>
      </c>
      <c r="R292" t="s">
        <v>28</v>
      </c>
      <c r="S292" t="s">
        <v>28</v>
      </c>
      <c r="T292" t="s">
        <v>49</v>
      </c>
      <c r="U292" t="s">
        <v>31</v>
      </c>
    </row>
    <row r="293" spans="1:21">
      <c r="A293" t="s">
        <v>114</v>
      </c>
      <c r="B293" t="s">
        <v>98</v>
      </c>
      <c r="C293" t="s">
        <v>23</v>
      </c>
      <c r="D293" t="s">
        <v>24</v>
      </c>
      <c r="E293" t="str">
        <f>"9060611"</f>
        <v>9060611</v>
      </c>
      <c r="F293" t="s">
        <v>472</v>
      </c>
      <c r="G293">
        <v>1</v>
      </c>
      <c r="H293">
        <v>1</v>
      </c>
      <c r="I293">
        <v>2693031390</v>
      </c>
      <c r="J293" t="s">
        <v>473</v>
      </c>
      <c r="K293" t="s">
        <v>474</v>
      </c>
      <c r="L293">
        <v>25200</v>
      </c>
      <c r="M293" t="str">
        <f>"38.073694"</f>
        <v>38.073694</v>
      </c>
      <c r="N293" t="str">
        <f>"21.428838"</f>
        <v>21.428838</v>
      </c>
      <c r="O293" t="s">
        <v>28</v>
      </c>
      <c r="Q293" t="s">
        <v>29</v>
      </c>
      <c r="R293" t="s">
        <v>29</v>
      </c>
      <c r="S293" t="s">
        <v>29</v>
      </c>
      <c r="T293" t="s">
        <v>49</v>
      </c>
      <c r="U293" t="s">
        <v>31</v>
      </c>
    </row>
    <row r="294" spans="1:21">
      <c r="A294" t="s">
        <v>106</v>
      </c>
      <c r="B294" t="s">
        <v>98</v>
      </c>
      <c r="C294" t="s">
        <v>23</v>
      </c>
      <c r="D294" t="s">
        <v>24</v>
      </c>
      <c r="E294" t="str">
        <f>"9520828"</f>
        <v>9520828</v>
      </c>
      <c r="F294" t="s">
        <v>578</v>
      </c>
      <c r="G294">
        <v>1</v>
      </c>
      <c r="H294">
        <v>1</v>
      </c>
      <c r="I294">
        <v>2693091161</v>
      </c>
      <c r="J294" t="s">
        <v>579</v>
      </c>
      <c r="K294" t="s">
        <v>580</v>
      </c>
      <c r="L294">
        <v>25200</v>
      </c>
      <c r="M294" t="str">
        <f>"38.057553"</f>
        <v>38.057553</v>
      </c>
      <c r="N294" t="str">
        <f>"21.598451"</f>
        <v>21.598451</v>
      </c>
      <c r="O294" t="s">
        <v>28</v>
      </c>
      <c r="Q294" t="s">
        <v>29</v>
      </c>
      <c r="R294" t="s">
        <v>28</v>
      </c>
      <c r="S294" t="s">
        <v>29</v>
      </c>
      <c r="T294" t="s">
        <v>49</v>
      </c>
      <c r="U294" t="s">
        <v>31</v>
      </c>
    </row>
    <row r="295" spans="1:21">
      <c r="A295" t="s">
        <v>33</v>
      </c>
      <c r="B295" t="s">
        <v>98</v>
      </c>
      <c r="C295" t="s">
        <v>23</v>
      </c>
      <c r="D295" t="s">
        <v>24</v>
      </c>
      <c r="E295" t="str">
        <f>"9060609"</f>
        <v>9060609</v>
      </c>
      <c r="F295" t="s">
        <v>231</v>
      </c>
      <c r="G295">
        <v>1</v>
      </c>
      <c r="H295">
        <v>1</v>
      </c>
      <c r="I295">
        <v>2693092409</v>
      </c>
      <c r="J295" t="s">
        <v>232</v>
      </c>
      <c r="K295" t="s">
        <v>233</v>
      </c>
      <c r="L295">
        <v>27052</v>
      </c>
      <c r="M295" t="str">
        <f>"37.943696"</f>
        <v>37.943696</v>
      </c>
      <c r="N295" t="str">
        <f>"21.532637"</f>
        <v>21.532637</v>
      </c>
      <c r="O295" t="s">
        <v>29</v>
      </c>
      <c r="Q295" t="s">
        <v>29</v>
      </c>
      <c r="R295" t="s">
        <v>28</v>
      </c>
      <c r="S295" t="s">
        <v>29</v>
      </c>
      <c r="T295" t="s">
        <v>49</v>
      </c>
      <c r="U295" t="s">
        <v>31</v>
      </c>
    </row>
    <row r="296" spans="1:21">
      <c r="A296" t="s">
        <v>114</v>
      </c>
      <c r="B296" t="s">
        <v>98</v>
      </c>
      <c r="C296" t="s">
        <v>23</v>
      </c>
      <c r="D296" t="s">
        <v>24</v>
      </c>
      <c r="E296" t="str">
        <f>"9060496"</f>
        <v>9060496</v>
      </c>
      <c r="F296" t="s">
        <v>422</v>
      </c>
      <c r="G296">
        <v>1</v>
      </c>
      <c r="H296">
        <v>1</v>
      </c>
      <c r="I296">
        <v>2693099032</v>
      </c>
      <c r="J296" t="s">
        <v>423</v>
      </c>
      <c r="K296" t="s">
        <v>424</v>
      </c>
      <c r="L296">
        <v>25200</v>
      </c>
      <c r="M296" t="str">
        <f>"38.040342"</f>
        <v>38.040342</v>
      </c>
      <c r="N296" t="str">
        <f>"21.448450"</f>
        <v>21.448450</v>
      </c>
      <c r="O296" t="s">
        <v>28</v>
      </c>
      <c r="Q296" t="s">
        <v>29</v>
      </c>
      <c r="R296" t="s">
        <v>28</v>
      </c>
      <c r="S296" t="s">
        <v>29</v>
      </c>
      <c r="T296" t="s">
        <v>49</v>
      </c>
      <c r="U296" t="s">
        <v>31</v>
      </c>
    </row>
    <row r="297" spans="1:21">
      <c r="A297" t="s">
        <v>106</v>
      </c>
      <c r="B297" t="s">
        <v>98</v>
      </c>
      <c r="C297" t="s">
        <v>23</v>
      </c>
      <c r="D297" t="s">
        <v>24</v>
      </c>
      <c r="E297" t="str">
        <f>"9060613"</f>
        <v>9060613</v>
      </c>
      <c r="F297" t="s">
        <v>507</v>
      </c>
      <c r="G297">
        <v>1</v>
      </c>
      <c r="H297">
        <v>1</v>
      </c>
      <c r="I297">
        <v>2693081034</v>
      </c>
      <c r="J297" t="s">
        <v>508</v>
      </c>
      <c r="K297" t="s">
        <v>509</v>
      </c>
      <c r="L297">
        <v>25200</v>
      </c>
      <c r="M297" t="str">
        <f>"38.108692"</f>
        <v>38.108692</v>
      </c>
      <c r="N297" t="str">
        <f>"21.501756"</f>
        <v>21.501756</v>
      </c>
      <c r="O297" t="s">
        <v>28</v>
      </c>
      <c r="Q297" t="s">
        <v>29</v>
      </c>
      <c r="R297" t="s">
        <v>28</v>
      </c>
      <c r="S297" t="s">
        <v>29</v>
      </c>
      <c r="T297" t="s">
        <v>49</v>
      </c>
      <c r="U297" t="s">
        <v>31</v>
      </c>
    </row>
    <row r="298" spans="1:21">
      <c r="A298" t="s">
        <v>68</v>
      </c>
      <c r="B298" t="s">
        <v>98</v>
      </c>
      <c r="C298" t="s">
        <v>23</v>
      </c>
      <c r="D298" t="s">
        <v>24</v>
      </c>
      <c r="E298" t="str">
        <f>"9060563"</f>
        <v>9060563</v>
      </c>
      <c r="F298" t="s">
        <v>361</v>
      </c>
      <c r="G298">
        <v>1</v>
      </c>
      <c r="H298">
        <v>1</v>
      </c>
      <c r="I298">
        <v>2693023718</v>
      </c>
      <c r="J298" t="s">
        <v>362</v>
      </c>
      <c r="K298" t="s">
        <v>363</v>
      </c>
      <c r="L298">
        <v>25200</v>
      </c>
      <c r="M298" t="str">
        <f>"38.103009"</f>
        <v>38.103009</v>
      </c>
      <c r="N298" t="str">
        <f>"21.548032"</f>
        <v>21.548032</v>
      </c>
      <c r="O298" t="s">
        <v>28</v>
      </c>
      <c r="Q298" t="s">
        <v>29</v>
      </c>
      <c r="R298" t="s">
        <v>28</v>
      </c>
      <c r="S298" t="s">
        <v>28</v>
      </c>
      <c r="T298" t="s">
        <v>49</v>
      </c>
      <c r="U298" t="s">
        <v>31</v>
      </c>
    </row>
    <row r="299" spans="1:21">
      <c r="A299" t="s">
        <v>68</v>
      </c>
      <c r="B299" t="s">
        <v>98</v>
      </c>
      <c r="C299" t="s">
        <v>23</v>
      </c>
      <c r="D299" t="s">
        <v>24</v>
      </c>
      <c r="E299" t="str">
        <f>"9060602"</f>
        <v>9060602</v>
      </c>
      <c r="F299" t="s">
        <v>258</v>
      </c>
      <c r="G299">
        <v>2</v>
      </c>
      <c r="H299">
        <v>2</v>
      </c>
      <c r="I299">
        <v>2693071688</v>
      </c>
      <c r="J299" t="s">
        <v>259</v>
      </c>
      <c r="K299" t="s">
        <v>260</v>
      </c>
      <c r="L299">
        <v>25002</v>
      </c>
      <c r="M299" t="str">
        <f>"38.142259"</f>
        <v>38.142259</v>
      </c>
      <c r="N299" t="str">
        <f>"21.573255"</f>
        <v>21.573255</v>
      </c>
      <c r="O299" t="s">
        <v>28</v>
      </c>
      <c r="Q299" t="s">
        <v>29</v>
      </c>
      <c r="R299" t="s">
        <v>28</v>
      </c>
      <c r="S299" t="s">
        <v>29</v>
      </c>
      <c r="T299" t="s">
        <v>49</v>
      </c>
      <c r="U299" t="s">
        <v>31</v>
      </c>
    </row>
    <row r="300" spans="1:21">
      <c r="A300" t="s">
        <v>68</v>
      </c>
      <c r="B300" t="s">
        <v>98</v>
      </c>
      <c r="C300" t="s">
        <v>23</v>
      </c>
      <c r="D300" t="s">
        <v>24</v>
      </c>
      <c r="E300" t="str">
        <f>"9060392"</f>
        <v>9060392</v>
      </c>
      <c r="F300" t="s">
        <v>591</v>
      </c>
      <c r="G300">
        <v>1</v>
      </c>
      <c r="H300">
        <v>1</v>
      </c>
      <c r="I300">
        <v>2694061188</v>
      </c>
      <c r="J300" t="s">
        <v>592</v>
      </c>
      <c r="K300" t="s">
        <v>590</v>
      </c>
      <c r="L300">
        <v>25008</v>
      </c>
      <c r="M300" t="str">
        <f>"38.069030"</f>
        <v>38.069030</v>
      </c>
      <c r="N300" t="str">
        <f>"21.652800"</f>
        <v>21.652800</v>
      </c>
      <c r="O300" t="s">
        <v>28</v>
      </c>
      <c r="Q300" t="s">
        <v>29</v>
      </c>
      <c r="R300" t="s">
        <v>28</v>
      </c>
      <c r="S300" t="s">
        <v>29</v>
      </c>
      <c r="T300" t="s">
        <v>49</v>
      </c>
      <c r="U300" t="s">
        <v>31</v>
      </c>
    </row>
    <row r="301" spans="1:21">
      <c r="A301" t="s">
        <v>106</v>
      </c>
      <c r="B301" t="s">
        <v>98</v>
      </c>
      <c r="C301" t="s">
        <v>23</v>
      </c>
      <c r="D301" t="s">
        <v>24</v>
      </c>
      <c r="E301" t="str">
        <f>"9060186"</f>
        <v>9060186</v>
      </c>
      <c r="F301" t="s">
        <v>535</v>
      </c>
      <c r="G301">
        <v>2</v>
      </c>
      <c r="H301">
        <v>2</v>
      </c>
      <c r="I301">
        <v>2693051562</v>
      </c>
      <c r="J301" t="s">
        <v>536</v>
      </c>
      <c r="K301" t="s">
        <v>293</v>
      </c>
      <c r="L301">
        <v>26442</v>
      </c>
      <c r="M301" t="str">
        <f>"38.171434"</f>
        <v>38.171434</v>
      </c>
      <c r="N301" t="str">
        <f>"21.457794"</f>
        <v>21.457794</v>
      </c>
      <c r="O301" t="s">
        <v>28</v>
      </c>
      <c r="Q301" t="s">
        <v>29</v>
      </c>
      <c r="R301" t="s">
        <v>28</v>
      </c>
      <c r="S301" t="s">
        <v>29</v>
      </c>
      <c r="T301" t="s">
        <v>49</v>
      </c>
      <c r="U301" t="s">
        <v>31</v>
      </c>
    </row>
    <row r="302" spans="1:21">
      <c r="A302" t="s">
        <v>114</v>
      </c>
      <c r="B302" t="s">
        <v>98</v>
      </c>
      <c r="C302" t="s">
        <v>23</v>
      </c>
      <c r="D302" t="s">
        <v>24</v>
      </c>
      <c r="E302" t="str">
        <f>"9060194"</f>
        <v>9060194</v>
      </c>
      <c r="F302" t="s">
        <v>644</v>
      </c>
      <c r="G302">
        <v>2</v>
      </c>
      <c r="H302">
        <v>2</v>
      </c>
      <c r="I302">
        <v>2693031889</v>
      </c>
      <c r="J302" t="s">
        <v>645</v>
      </c>
      <c r="K302" t="s">
        <v>646</v>
      </c>
      <c r="L302">
        <v>25200</v>
      </c>
      <c r="M302" t="str">
        <f>"38.098401"</f>
        <v>38.098401</v>
      </c>
      <c r="N302" t="str">
        <f>"21.418811"</f>
        <v>21.418811</v>
      </c>
      <c r="O302" t="s">
        <v>28</v>
      </c>
      <c r="Q302" t="s">
        <v>29</v>
      </c>
      <c r="R302" t="s">
        <v>28</v>
      </c>
      <c r="S302" t="s">
        <v>28</v>
      </c>
      <c r="T302" t="s">
        <v>49</v>
      </c>
      <c r="U302" t="s">
        <v>31</v>
      </c>
    </row>
    <row r="303" spans="1:21">
      <c r="A303" t="s">
        <v>106</v>
      </c>
      <c r="B303" t="s">
        <v>98</v>
      </c>
      <c r="C303" t="s">
        <v>23</v>
      </c>
      <c r="D303" t="s">
        <v>24</v>
      </c>
      <c r="E303" t="str">
        <f>"9060188"</f>
        <v>9060188</v>
      </c>
      <c r="F303" t="s">
        <v>469</v>
      </c>
      <c r="G303">
        <v>1</v>
      </c>
      <c r="H303">
        <v>1</v>
      </c>
      <c r="I303">
        <v>2693051244</v>
      </c>
      <c r="J303" t="s">
        <v>470</v>
      </c>
      <c r="K303" t="s">
        <v>471</v>
      </c>
      <c r="L303">
        <v>25200</v>
      </c>
      <c r="M303" t="str">
        <f>"38.141153"</f>
        <v>38.141153</v>
      </c>
      <c r="N303" t="str">
        <f>"21.480469"</f>
        <v>21.480469</v>
      </c>
      <c r="O303" t="s">
        <v>28</v>
      </c>
      <c r="Q303" t="s">
        <v>29</v>
      </c>
      <c r="R303" t="s">
        <v>28</v>
      </c>
      <c r="S303" t="s">
        <v>29</v>
      </c>
      <c r="T303" t="s">
        <v>49</v>
      </c>
      <c r="U303" t="s">
        <v>31</v>
      </c>
    </row>
    <row r="304" spans="1:21">
      <c r="A304" t="s">
        <v>68</v>
      </c>
      <c r="B304" t="s">
        <v>98</v>
      </c>
      <c r="C304" t="s">
        <v>23</v>
      </c>
      <c r="D304" t="s">
        <v>24</v>
      </c>
      <c r="E304" t="str">
        <f>"9060190"</f>
        <v>9060190</v>
      </c>
      <c r="F304" t="s">
        <v>543</v>
      </c>
      <c r="G304">
        <v>1</v>
      </c>
      <c r="H304">
        <v>1</v>
      </c>
      <c r="I304">
        <v>2693061837</v>
      </c>
      <c r="J304" t="s">
        <v>544</v>
      </c>
      <c r="K304" t="s">
        <v>545</v>
      </c>
      <c r="L304">
        <v>25200</v>
      </c>
      <c r="M304" t="str">
        <f>"38.109922"</f>
        <v>38.109922</v>
      </c>
      <c r="N304" t="str">
        <f>"21.588370"</f>
        <v>21.588370</v>
      </c>
      <c r="O304" t="s">
        <v>28</v>
      </c>
      <c r="Q304" t="s">
        <v>29</v>
      </c>
      <c r="R304" t="s">
        <v>28</v>
      </c>
      <c r="S304" t="s">
        <v>29</v>
      </c>
      <c r="T304" t="s">
        <v>49</v>
      </c>
      <c r="U304" t="s">
        <v>31</v>
      </c>
    </row>
    <row r="305" spans="1:21">
      <c r="A305" t="s">
        <v>190</v>
      </c>
      <c r="B305" t="s">
        <v>98</v>
      </c>
      <c r="C305" t="s">
        <v>23</v>
      </c>
      <c r="D305" t="s">
        <v>24</v>
      </c>
      <c r="E305" t="str">
        <f>"9060553"</f>
        <v>9060553</v>
      </c>
      <c r="F305" t="s">
        <v>551</v>
      </c>
      <c r="G305">
        <v>1</v>
      </c>
      <c r="H305">
        <v>1</v>
      </c>
      <c r="I305">
        <v>2693099364</v>
      </c>
      <c r="J305" t="s">
        <v>552</v>
      </c>
      <c r="K305" t="s">
        <v>553</v>
      </c>
      <c r="L305">
        <v>25200</v>
      </c>
      <c r="M305" t="str">
        <f>"38.019933"</f>
        <v>38.019933</v>
      </c>
      <c r="N305" t="str">
        <f>"21.471398"</f>
        <v>21.471398</v>
      </c>
      <c r="O305" t="s">
        <v>28</v>
      </c>
      <c r="Q305" t="s">
        <v>29</v>
      </c>
      <c r="R305" t="s">
        <v>28</v>
      </c>
      <c r="S305" t="s">
        <v>29</v>
      </c>
      <c r="T305" t="s">
        <v>49</v>
      </c>
      <c r="U305" t="s">
        <v>31</v>
      </c>
    </row>
    <row r="306" spans="1:21">
      <c r="A306" t="s">
        <v>68</v>
      </c>
      <c r="B306" t="s">
        <v>98</v>
      </c>
      <c r="C306" t="s">
        <v>23</v>
      </c>
      <c r="D306" t="s">
        <v>24</v>
      </c>
      <c r="E306" t="str">
        <f>"9060620"</f>
        <v>9060620</v>
      </c>
      <c r="F306" t="s">
        <v>732</v>
      </c>
      <c r="G306">
        <v>1</v>
      </c>
      <c r="H306">
        <v>1</v>
      </c>
      <c r="I306">
        <v>2693023688</v>
      </c>
      <c r="J306" t="s">
        <v>733</v>
      </c>
      <c r="K306" t="s">
        <v>734</v>
      </c>
      <c r="L306">
        <v>25200</v>
      </c>
      <c r="M306" t="str">
        <f>"38.155154"</f>
        <v>38.155154</v>
      </c>
      <c r="N306" t="str">
        <f>"21.531548"</f>
        <v>21.531548</v>
      </c>
      <c r="O306" t="s">
        <v>28</v>
      </c>
      <c r="Q306" t="s">
        <v>29</v>
      </c>
      <c r="R306" t="s">
        <v>28</v>
      </c>
      <c r="S306" t="s">
        <v>29</v>
      </c>
      <c r="T306" t="s">
        <v>49</v>
      </c>
      <c r="U306" t="s">
        <v>31</v>
      </c>
    </row>
    <row r="307" spans="1:21">
      <c r="A307" t="s">
        <v>106</v>
      </c>
      <c r="B307" t="s">
        <v>98</v>
      </c>
      <c r="C307" t="s">
        <v>23</v>
      </c>
      <c r="D307" t="s">
        <v>24</v>
      </c>
      <c r="E307" t="str">
        <f>"9060495"</f>
        <v>9060495</v>
      </c>
      <c r="F307" t="s">
        <v>346</v>
      </c>
      <c r="G307">
        <v>1</v>
      </c>
      <c r="H307">
        <v>1</v>
      </c>
      <c r="I307">
        <v>2693099433</v>
      </c>
      <c r="J307" t="s">
        <v>347</v>
      </c>
      <c r="K307" t="s">
        <v>348</v>
      </c>
      <c r="L307">
        <v>25200</v>
      </c>
      <c r="M307" t="str">
        <f>"38.056820"</f>
        <v>38.056820</v>
      </c>
      <c r="N307" t="str">
        <f>"21.464292"</f>
        <v>21.464292</v>
      </c>
      <c r="O307" t="s">
        <v>28</v>
      </c>
      <c r="Q307" t="s">
        <v>29</v>
      </c>
      <c r="R307" t="s">
        <v>28</v>
      </c>
      <c r="S307" t="s">
        <v>29</v>
      </c>
      <c r="T307" t="s">
        <v>49</v>
      </c>
      <c r="U307" t="s">
        <v>31</v>
      </c>
    </row>
    <row r="308" spans="1:21">
      <c r="A308" t="s">
        <v>106</v>
      </c>
      <c r="B308" t="s">
        <v>98</v>
      </c>
      <c r="C308" t="s">
        <v>23</v>
      </c>
      <c r="D308" t="s">
        <v>24</v>
      </c>
      <c r="E308" t="str">
        <f>"9060220"</f>
        <v>9060220</v>
      </c>
      <c r="F308" t="s">
        <v>504</v>
      </c>
      <c r="G308">
        <v>2</v>
      </c>
      <c r="H308">
        <v>2</v>
      </c>
      <c r="I308">
        <v>2693041050</v>
      </c>
      <c r="J308" t="s">
        <v>505</v>
      </c>
      <c r="K308" t="s">
        <v>506</v>
      </c>
      <c r="L308">
        <v>25005</v>
      </c>
      <c r="M308" t="str">
        <f>"38.106510"</f>
        <v>38.106510</v>
      </c>
      <c r="N308" t="str">
        <f>"21.473005"</f>
        <v>21.473005</v>
      </c>
      <c r="O308" t="s">
        <v>28</v>
      </c>
      <c r="Q308" t="s">
        <v>29</v>
      </c>
      <c r="R308" t="s">
        <v>28</v>
      </c>
      <c r="S308" t="s">
        <v>29</v>
      </c>
      <c r="T308" t="s">
        <v>49</v>
      </c>
      <c r="U308" t="s">
        <v>31</v>
      </c>
    </row>
    <row r="309" spans="1:21">
      <c r="A309" t="s">
        <v>106</v>
      </c>
      <c r="B309" t="s">
        <v>98</v>
      </c>
      <c r="C309" t="s">
        <v>23</v>
      </c>
      <c r="D309" t="s">
        <v>24</v>
      </c>
      <c r="E309" t="str">
        <f>"9060591"</f>
        <v>9060591</v>
      </c>
      <c r="F309" t="s">
        <v>515</v>
      </c>
      <c r="G309">
        <v>1</v>
      </c>
      <c r="H309">
        <v>1</v>
      </c>
      <c r="I309">
        <v>2693081027</v>
      </c>
      <c r="J309" t="s">
        <v>516</v>
      </c>
      <c r="K309" t="s">
        <v>189</v>
      </c>
      <c r="L309">
        <v>25200</v>
      </c>
      <c r="M309" t="str">
        <f>"38.074382"</f>
        <v>38.074382</v>
      </c>
      <c r="N309" t="str">
        <f>"21.484269"</f>
        <v>21.484269</v>
      </c>
      <c r="O309" t="s">
        <v>28</v>
      </c>
      <c r="Q309" t="s">
        <v>29</v>
      </c>
      <c r="R309" t="s">
        <v>28</v>
      </c>
      <c r="S309" t="s">
        <v>29</v>
      </c>
      <c r="T309" t="s">
        <v>49</v>
      </c>
      <c r="U309" t="s">
        <v>31</v>
      </c>
    </row>
    <row r="310" spans="1:21">
      <c r="A310" t="s">
        <v>68</v>
      </c>
      <c r="B310" t="s">
        <v>98</v>
      </c>
      <c r="C310" t="s">
        <v>23</v>
      </c>
      <c r="D310" t="s">
        <v>24</v>
      </c>
      <c r="E310" t="str">
        <f>"9520794"</f>
        <v>9520794</v>
      </c>
      <c r="F310" t="s">
        <v>627</v>
      </c>
      <c r="G310">
        <v>1</v>
      </c>
      <c r="H310">
        <v>1</v>
      </c>
      <c r="I310">
        <v>2610242137</v>
      </c>
      <c r="J310" t="s">
        <v>628</v>
      </c>
      <c r="K310" t="s">
        <v>435</v>
      </c>
      <c r="L310">
        <v>25200</v>
      </c>
      <c r="M310" t="str">
        <f>"38.103780"</f>
        <v>38.103780</v>
      </c>
      <c r="N310" t="str">
        <f>"21.660613"</f>
        <v>21.660613</v>
      </c>
      <c r="O310" t="s">
        <v>28</v>
      </c>
      <c r="Q310" t="s">
        <v>29</v>
      </c>
      <c r="R310" t="s">
        <v>28</v>
      </c>
      <c r="S310" t="s">
        <v>29</v>
      </c>
      <c r="T310" t="s">
        <v>49</v>
      </c>
      <c r="U310" t="s">
        <v>31</v>
      </c>
    </row>
    <row r="311" spans="1:21">
      <c r="A311" t="s">
        <v>57</v>
      </c>
      <c r="B311" t="s">
        <v>58</v>
      </c>
      <c r="C311" t="s">
        <v>23</v>
      </c>
      <c r="D311" t="s">
        <v>24</v>
      </c>
      <c r="E311" t="str">
        <f>"9060540"</f>
        <v>9060540</v>
      </c>
      <c r="F311" t="s">
        <v>381</v>
      </c>
      <c r="G311">
        <v>2</v>
      </c>
      <c r="H311">
        <v>2</v>
      </c>
      <c r="I311">
        <v>2691026508</v>
      </c>
      <c r="J311" t="s">
        <v>382</v>
      </c>
      <c r="K311" t="s">
        <v>383</v>
      </c>
      <c r="L311">
        <v>25100</v>
      </c>
      <c r="M311" t="str">
        <f>"38.249960"</f>
        <v>38.249960</v>
      </c>
      <c r="N311" t="str">
        <f>"22.083213"</f>
        <v>22.083213</v>
      </c>
      <c r="O311" t="s">
        <v>28</v>
      </c>
      <c r="Q311" t="s">
        <v>29</v>
      </c>
      <c r="R311" t="s">
        <v>28</v>
      </c>
      <c r="S311" t="s">
        <v>28</v>
      </c>
      <c r="T311" t="s">
        <v>30</v>
      </c>
      <c r="U311" t="s">
        <v>31</v>
      </c>
    </row>
    <row r="312" spans="1:21">
      <c r="A312" t="s">
        <v>57</v>
      </c>
      <c r="B312" t="s">
        <v>58</v>
      </c>
      <c r="C312" t="s">
        <v>23</v>
      </c>
      <c r="D312" t="s">
        <v>24</v>
      </c>
      <c r="E312" t="str">
        <f>"9060562"</f>
        <v>9060562</v>
      </c>
      <c r="F312" t="s">
        <v>387</v>
      </c>
      <c r="G312">
        <v>3</v>
      </c>
      <c r="H312">
        <v>2</v>
      </c>
      <c r="I312">
        <v>2691027744</v>
      </c>
      <c r="J312" t="s">
        <v>388</v>
      </c>
      <c r="K312" t="s">
        <v>389</v>
      </c>
      <c r="L312">
        <v>25100</v>
      </c>
      <c r="M312" t="str">
        <f>"38.239299"</f>
        <v>38.239299</v>
      </c>
      <c r="N312" t="str">
        <f>"22.092949"</f>
        <v>22.092949</v>
      </c>
      <c r="O312" t="s">
        <v>28</v>
      </c>
      <c r="Q312" t="s">
        <v>29</v>
      </c>
      <c r="R312" t="s">
        <v>28</v>
      </c>
      <c r="S312" t="s">
        <v>28</v>
      </c>
      <c r="T312" t="s">
        <v>30</v>
      </c>
      <c r="U312" t="s">
        <v>31</v>
      </c>
    </row>
    <row r="313" spans="1:21">
      <c r="A313" t="s">
        <v>57</v>
      </c>
      <c r="B313" t="s">
        <v>58</v>
      </c>
      <c r="C313" t="s">
        <v>23</v>
      </c>
      <c r="D313" t="s">
        <v>24</v>
      </c>
      <c r="E313" t="str">
        <f>"9060597"</f>
        <v>9060597</v>
      </c>
      <c r="F313" t="s">
        <v>392</v>
      </c>
      <c r="G313">
        <v>1</v>
      </c>
      <c r="H313">
        <v>1</v>
      </c>
      <c r="I313">
        <v>2691022988</v>
      </c>
      <c r="J313" t="s">
        <v>393</v>
      </c>
      <c r="K313" t="s">
        <v>394</v>
      </c>
      <c r="L313">
        <v>25100</v>
      </c>
      <c r="M313" t="str">
        <f>"38.258645"</f>
        <v>38.258645</v>
      </c>
      <c r="N313" t="str">
        <f>"22.067912"</f>
        <v>22.067912</v>
      </c>
      <c r="O313" t="s">
        <v>28</v>
      </c>
      <c r="Q313" t="s">
        <v>29</v>
      </c>
      <c r="R313" t="s">
        <v>28</v>
      </c>
      <c r="S313" t="s">
        <v>29</v>
      </c>
      <c r="T313" t="s">
        <v>30</v>
      </c>
      <c r="U313" t="s">
        <v>31</v>
      </c>
    </row>
    <row r="314" spans="1:21">
      <c r="A314" t="s">
        <v>57</v>
      </c>
      <c r="B314" t="s">
        <v>58</v>
      </c>
      <c r="C314" t="s">
        <v>23</v>
      </c>
      <c r="D314" t="s">
        <v>24</v>
      </c>
      <c r="E314" t="str">
        <f>"9060002"</f>
        <v>9060002</v>
      </c>
      <c r="F314" t="s">
        <v>349</v>
      </c>
      <c r="G314">
        <v>2</v>
      </c>
      <c r="H314">
        <v>2</v>
      </c>
      <c r="I314">
        <v>2691027019</v>
      </c>
      <c r="J314" t="s">
        <v>350</v>
      </c>
      <c r="K314" t="s">
        <v>351</v>
      </c>
      <c r="L314">
        <v>25100</v>
      </c>
      <c r="M314" t="str">
        <f>"38.252426"</f>
        <v>38.252426</v>
      </c>
      <c r="N314" t="str">
        <f>"22.074713"</f>
        <v>22.074713</v>
      </c>
      <c r="O314" t="s">
        <v>28</v>
      </c>
      <c r="Q314" t="s">
        <v>29</v>
      </c>
      <c r="R314" t="s">
        <v>28</v>
      </c>
      <c r="S314" t="s">
        <v>28</v>
      </c>
      <c r="T314" t="s">
        <v>30</v>
      </c>
      <c r="U314" t="s">
        <v>31</v>
      </c>
    </row>
    <row r="315" spans="1:21">
      <c r="A315" t="s">
        <v>106</v>
      </c>
      <c r="B315" t="s">
        <v>58</v>
      </c>
      <c r="C315" t="s">
        <v>23</v>
      </c>
      <c r="D315" t="s">
        <v>24</v>
      </c>
      <c r="E315" t="str">
        <f>"9060015"</f>
        <v>9060015</v>
      </c>
      <c r="F315" t="s">
        <v>303</v>
      </c>
      <c r="G315">
        <v>1</v>
      </c>
      <c r="H315">
        <v>2</v>
      </c>
      <c r="I315">
        <v>2696022277</v>
      </c>
      <c r="J315" t="s">
        <v>304</v>
      </c>
      <c r="K315" t="s">
        <v>305</v>
      </c>
      <c r="L315">
        <v>25006</v>
      </c>
      <c r="M315" t="str">
        <f>"38.156044"</f>
        <v>38.156044</v>
      </c>
      <c r="N315" t="str">
        <f>"22.317606"</f>
        <v>22.317606</v>
      </c>
      <c r="O315" t="s">
        <v>28</v>
      </c>
      <c r="Q315" t="s">
        <v>29</v>
      </c>
      <c r="R315" t="s">
        <v>28</v>
      </c>
      <c r="S315" t="s">
        <v>28</v>
      </c>
      <c r="T315" t="s">
        <v>30</v>
      </c>
      <c r="U315" t="s">
        <v>31</v>
      </c>
    </row>
    <row r="316" spans="1:21">
      <c r="A316" t="s">
        <v>57</v>
      </c>
      <c r="B316" t="s">
        <v>58</v>
      </c>
      <c r="C316" t="s">
        <v>23</v>
      </c>
      <c r="D316" t="s">
        <v>24</v>
      </c>
      <c r="E316" t="str">
        <f>"9060003"</f>
        <v>9060003</v>
      </c>
      <c r="F316" t="s">
        <v>352</v>
      </c>
      <c r="G316">
        <v>2</v>
      </c>
      <c r="H316">
        <v>2</v>
      </c>
      <c r="I316">
        <v>2691025441</v>
      </c>
      <c r="J316" t="s">
        <v>353</v>
      </c>
      <c r="K316" t="s">
        <v>354</v>
      </c>
      <c r="L316">
        <v>25100</v>
      </c>
      <c r="M316" t="str">
        <f>"38.248886"</f>
        <v>38.248886</v>
      </c>
      <c r="N316" t="str">
        <f>"22.098871"</f>
        <v>22.098871</v>
      </c>
      <c r="O316" t="s">
        <v>28</v>
      </c>
      <c r="Q316" t="s">
        <v>29</v>
      </c>
      <c r="R316" t="s">
        <v>28</v>
      </c>
      <c r="S316" t="s">
        <v>28</v>
      </c>
      <c r="T316" t="s">
        <v>30</v>
      </c>
      <c r="U316" t="s">
        <v>31</v>
      </c>
    </row>
    <row r="317" spans="1:21">
      <c r="A317" t="s">
        <v>106</v>
      </c>
      <c r="B317" t="s">
        <v>58</v>
      </c>
      <c r="C317" t="s">
        <v>23</v>
      </c>
      <c r="D317" t="s">
        <v>24</v>
      </c>
      <c r="E317" t="str">
        <f>"9060593"</f>
        <v>9060593</v>
      </c>
      <c r="F317" t="s">
        <v>313</v>
      </c>
      <c r="G317">
        <v>2</v>
      </c>
      <c r="H317">
        <v>2</v>
      </c>
      <c r="I317">
        <v>2696032400</v>
      </c>
      <c r="J317" t="s">
        <v>314</v>
      </c>
      <c r="K317" t="s">
        <v>315</v>
      </c>
      <c r="L317">
        <v>25006</v>
      </c>
      <c r="M317" t="str">
        <f>"38.158328"</f>
        <v>38.158328</v>
      </c>
      <c r="N317" t="str">
        <f>"22.344675"</f>
        <v>22.344675</v>
      </c>
      <c r="O317" t="s">
        <v>28</v>
      </c>
      <c r="Q317" t="s">
        <v>29</v>
      </c>
      <c r="R317" t="s">
        <v>28</v>
      </c>
      <c r="S317" t="s">
        <v>28</v>
      </c>
      <c r="T317" t="s">
        <v>30</v>
      </c>
      <c r="U317" t="s">
        <v>31</v>
      </c>
    </row>
    <row r="318" spans="1:21">
      <c r="A318" t="s">
        <v>57</v>
      </c>
      <c r="B318" t="s">
        <v>58</v>
      </c>
      <c r="C318" t="s">
        <v>23</v>
      </c>
      <c r="D318" t="s">
        <v>24</v>
      </c>
      <c r="E318" t="str">
        <f>"9060397"</f>
        <v>9060397</v>
      </c>
      <c r="F318" t="s">
        <v>358</v>
      </c>
      <c r="G318">
        <v>2</v>
      </c>
      <c r="H318">
        <v>3</v>
      </c>
      <c r="I318">
        <v>2691027420</v>
      </c>
      <c r="J318" t="s">
        <v>359</v>
      </c>
      <c r="K318" t="s">
        <v>360</v>
      </c>
      <c r="L318">
        <v>25100</v>
      </c>
      <c r="M318" t="str">
        <f>"38.249389"</f>
        <v>38.249389</v>
      </c>
      <c r="N318" t="str">
        <f>"22.081551"</f>
        <v>22.081551</v>
      </c>
      <c r="O318" t="s">
        <v>28</v>
      </c>
      <c r="P318">
        <v>1</v>
      </c>
      <c r="Q318" t="s">
        <v>29</v>
      </c>
      <c r="R318" t="s">
        <v>28</v>
      </c>
      <c r="S318" t="s">
        <v>28</v>
      </c>
      <c r="T318" t="s">
        <v>30</v>
      </c>
      <c r="U318" t="s">
        <v>31</v>
      </c>
    </row>
    <row r="319" spans="1:21">
      <c r="A319" t="s">
        <v>57</v>
      </c>
      <c r="B319" t="s">
        <v>58</v>
      </c>
      <c r="C319" t="s">
        <v>23</v>
      </c>
      <c r="D319" t="s">
        <v>24</v>
      </c>
      <c r="E319" t="str">
        <f>"9060416"</f>
        <v>9060416</v>
      </c>
      <c r="F319" t="s">
        <v>372</v>
      </c>
      <c r="G319">
        <v>3</v>
      </c>
      <c r="H319">
        <v>3</v>
      </c>
      <c r="I319">
        <v>2691029400</v>
      </c>
      <c r="J319" t="s">
        <v>373</v>
      </c>
      <c r="K319" t="s">
        <v>374</v>
      </c>
      <c r="L319">
        <v>25100</v>
      </c>
      <c r="M319" t="str">
        <f>"38.247412"</f>
        <v>38.247412</v>
      </c>
      <c r="N319" t="str">
        <f>"22.076105"</f>
        <v>22.076105</v>
      </c>
      <c r="O319" t="s">
        <v>28</v>
      </c>
      <c r="P319">
        <v>2</v>
      </c>
      <c r="Q319" t="s">
        <v>29</v>
      </c>
      <c r="R319" t="s">
        <v>28</v>
      </c>
      <c r="S319" t="s">
        <v>28</v>
      </c>
      <c r="T319" t="s">
        <v>30</v>
      </c>
      <c r="U319" t="s">
        <v>31</v>
      </c>
    </row>
    <row r="320" spans="1:21">
      <c r="A320" t="s">
        <v>57</v>
      </c>
      <c r="B320" t="s">
        <v>58</v>
      </c>
      <c r="C320" t="s">
        <v>23</v>
      </c>
      <c r="D320" t="s">
        <v>24</v>
      </c>
      <c r="E320" t="str">
        <f>"9060417"</f>
        <v>9060417</v>
      </c>
      <c r="F320" t="s">
        <v>375</v>
      </c>
      <c r="G320">
        <v>2</v>
      </c>
      <c r="H320">
        <v>2</v>
      </c>
      <c r="I320">
        <v>2691025882</v>
      </c>
      <c r="J320" t="s">
        <v>376</v>
      </c>
      <c r="K320" t="s">
        <v>377</v>
      </c>
      <c r="L320">
        <v>25100</v>
      </c>
      <c r="M320" t="str">
        <f>"38.246197"</f>
        <v>38.246197</v>
      </c>
      <c r="N320" t="str">
        <f>"22.090281"</f>
        <v>22.090281</v>
      </c>
      <c r="O320" t="s">
        <v>28</v>
      </c>
      <c r="Q320" t="s">
        <v>29</v>
      </c>
      <c r="R320" t="s">
        <v>28</v>
      </c>
      <c r="S320" t="s">
        <v>28</v>
      </c>
      <c r="T320" t="s">
        <v>30</v>
      </c>
      <c r="U320" t="s">
        <v>31</v>
      </c>
    </row>
    <row r="321" spans="1:21">
      <c r="A321" t="s">
        <v>57</v>
      </c>
      <c r="B321" t="s">
        <v>58</v>
      </c>
      <c r="C321" t="s">
        <v>23</v>
      </c>
      <c r="D321" t="s">
        <v>24</v>
      </c>
      <c r="E321" t="str">
        <f>"9060470"</f>
        <v>9060470</v>
      </c>
      <c r="F321" t="s">
        <v>378</v>
      </c>
      <c r="G321">
        <v>2</v>
      </c>
      <c r="H321">
        <v>2</v>
      </c>
      <c r="I321">
        <v>2691022149</v>
      </c>
      <c r="J321" t="s">
        <v>379</v>
      </c>
      <c r="K321" t="s">
        <v>380</v>
      </c>
      <c r="L321">
        <v>25100</v>
      </c>
      <c r="M321" t="str">
        <f>"38.254140"</f>
        <v>38.254140</v>
      </c>
      <c r="N321" t="str">
        <f>"22.103063"</f>
        <v>22.103063</v>
      </c>
      <c r="O321" t="s">
        <v>28</v>
      </c>
      <c r="Q321" t="s">
        <v>29</v>
      </c>
      <c r="R321" t="s">
        <v>28</v>
      </c>
      <c r="S321" t="s">
        <v>28</v>
      </c>
      <c r="T321" t="s">
        <v>30</v>
      </c>
      <c r="U321" t="s">
        <v>31</v>
      </c>
    </row>
    <row r="322" spans="1:21">
      <c r="A322" t="s">
        <v>57</v>
      </c>
      <c r="B322" t="s">
        <v>58</v>
      </c>
      <c r="C322" t="s">
        <v>23</v>
      </c>
      <c r="D322" t="s">
        <v>741</v>
      </c>
      <c r="E322" t="str">
        <f>"9521696"</f>
        <v>9521696</v>
      </c>
      <c r="F322" t="s">
        <v>992</v>
      </c>
      <c r="G322">
        <v>2</v>
      </c>
      <c r="H322">
        <v>1</v>
      </c>
      <c r="I322">
        <v>2691600748</v>
      </c>
      <c r="J322" t="s">
        <v>993</v>
      </c>
      <c r="K322" t="s">
        <v>374</v>
      </c>
      <c r="L322">
        <v>25100</v>
      </c>
      <c r="M322" t="str">
        <f>"38.247412"</f>
        <v>38.247412</v>
      </c>
      <c r="N322" t="str">
        <f>"22.076105"</f>
        <v>22.076105</v>
      </c>
      <c r="O322" t="s">
        <v>28</v>
      </c>
      <c r="Q322" t="s">
        <v>28</v>
      </c>
      <c r="R322" t="s">
        <v>28</v>
      </c>
      <c r="S322" t="s">
        <v>29</v>
      </c>
      <c r="T322" t="s">
        <v>63</v>
      </c>
      <c r="U322" t="s">
        <v>44</v>
      </c>
    </row>
    <row r="323" spans="1:21">
      <c r="A323" t="s">
        <v>68</v>
      </c>
      <c r="B323" t="s">
        <v>58</v>
      </c>
      <c r="C323" t="s">
        <v>23</v>
      </c>
      <c r="D323" t="s">
        <v>24</v>
      </c>
      <c r="E323" t="str">
        <f>"9060513"</f>
        <v>9060513</v>
      </c>
      <c r="F323" t="s">
        <v>297</v>
      </c>
      <c r="G323">
        <v>2</v>
      </c>
      <c r="H323">
        <v>3</v>
      </c>
      <c r="I323">
        <v>2691073314</v>
      </c>
      <c r="J323" t="s">
        <v>298</v>
      </c>
      <c r="K323" t="s">
        <v>299</v>
      </c>
      <c r="L323">
        <v>25100</v>
      </c>
      <c r="M323" t="str">
        <f>"38.273083"</f>
        <v>38.273083</v>
      </c>
      <c r="N323" t="str">
        <f>"22.049835"</f>
        <v>22.049835</v>
      </c>
      <c r="O323" t="s">
        <v>28</v>
      </c>
      <c r="Q323" t="s">
        <v>29</v>
      </c>
      <c r="R323" t="s">
        <v>28</v>
      </c>
      <c r="S323" t="s">
        <v>28</v>
      </c>
      <c r="T323" t="s">
        <v>30</v>
      </c>
      <c r="U323" t="s">
        <v>31</v>
      </c>
    </row>
    <row r="324" spans="1:21">
      <c r="A324" t="s">
        <v>106</v>
      </c>
      <c r="B324" t="s">
        <v>58</v>
      </c>
      <c r="C324" t="s">
        <v>23</v>
      </c>
      <c r="D324" t="s">
        <v>24</v>
      </c>
      <c r="E324" t="str">
        <f>"9060472"</f>
        <v>9060472</v>
      </c>
      <c r="F324" t="s">
        <v>184</v>
      </c>
      <c r="G324">
        <v>2</v>
      </c>
      <c r="H324">
        <v>2</v>
      </c>
      <c r="I324">
        <v>2696032092</v>
      </c>
      <c r="J324" t="s">
        <v>185</v>
      </c>
      <c r="K324" t="s">
        <v>186</v>
      </c>
      <c r="L324">
        <v>25010</v>
      </c>
      <c r="M324" t="str">
        <f>"38.143850"</f>
        <v>38.143850</v>
      </c>
      <c r="N324" t="str">
        <f>"22.355157"</f>
        <v>22.355157</v>
      </c>
      <c r="O324" t="s">
        <v>28</v>
      </c>
      <c r="Q324" t="s">
        <v>29</v>
      </c>
      <c r="R324" t="s">
        <v>28</v>
      </c>
      <c r="S324" t="s">
        <v>28</v>
      </c>
      <c r="T324" t="s">
        <v>30</v>
      </c>
      <c r="U324" t="s">
        <v>31</v>
      </c>
    </row>
    <row r="325" spans="1:21">
      <c r="A325" t="s">
        <v>106</v>
      </c>
      <c r="B325" t="s">
        <v>58</v>
      </c>
      <c r="C325" t="s">
        <v>23</v>
      </c>
      <c r="D325" t="s">
        <v>24</v>
      </c>
      <c r="E325" t="str">
        <f>"9060418"</f>
        <v>9060418</v>
      </c>
      <c r="F325" t="s">
        <v>178</v>
      </c>
      <c r="G325">
        <v>1</v>
      </c>
      <c r="H325">
        <v>3</v>
      </c>
      <c r="I325">
        <v>2691041606</v>
      </c>
      <c r="J325" t="s">
        <v>179</v>
      </c>
      <c r="K325" t="s">
        <v>180</v>
      </c>
      <c r="L325">
        <v>25003</v>
      </c>
      <c r="M325" t="str">
        <f>"38.198539"</f>
        <v>38.198539</v>
      </c>
      <c r="N325" t="str">
        <f>"22.172290"</f>
        <v>22.172290</v>
      </c>
      <c r="O325" t="s">
        <v>28</v>
      </c>
      <c r="Q325" t="s">
        <v>29</v>
      </c>
      <c r="R325" t="s">
        <v>28</v>
      </c>
      <c r="S325" t="s">
        <v>28</v>
      </c>
      <c r="T325" t="s">
        <v>30</v>
      </c>
      <c r="U325" t="s">
        <v>31</v>
      </c>
    </row>
    <row r="326" spans="1:21">
      <c r="A326" t="s">
        <v>68</v>
      </c>
      <c r="B326" t="s">
        <v>58</v>
      </c>
      <c r="C326" t="s">
        <v>23</v>
      </c>
      <c r="D326" t="s">
        <v>24</v>
      </c>
      <c r="E326" t="str">
        <f>"9060571"</f>
        <v>9060571</v>
      </c>
      <c r="F326" t="s">
        <v>493</v>
      </c>
      <c r="G326">
        <v>1</v>
      </c>
      <c r="H326">
        <v>1</v>
      </c>
      <c r="I326">
        <v>2691042757</v>
      </c>
      <c r="J326" t="s">
        <v>494</v>
      </c>
      <c r="L326">
        <v>25003</v>
      </c>
      <c r="M326" t="str">
        <f>"38.198426"</f>
        <v>38.198426</v>
      </c>
      <c r="N326" t="str">
        <f>"22.171763"</f>
        <v>22.171763</v>
      </c>
      <c r="O326" t="s">
        <v>28</v>
      </c>
      <c r="Q326" t="s">
        <v>29</v>
      </c>
      <c r="R326" t="s">
        <v>28</v>
      </c>
      <c r="S326" t="s">
        <v>29</v>
      </c>
      <c r="T326" t="s">
        <v>30</v>
      </c>
      <c r="U326" t="s">
        <v>31</v>
      </c>
    </row>
    <row r="327" spans="1:21">
      <c r="A327" t="s">
        <v>68</v>
      </c>
      <c r="B327" t="s">
        <v>58</v>
      </c>
      <c r="C327" t="s">
        <v>23</v>
      </c>
      <c r="D327" t="s">
        <v>24</v>
      </c>
      <c r="E327" t="str">
        <f>"9060453"</f>
        <v>9060453</v>
      </c>
      <c r="F327" t="s">
        <v>274</v>
      </c>
      <c r="G327">
        <v>2</v>
      </c>
      <c r="H327">
        <v>2</v>
      </c>
      <c r="I327">
        <v>2691032336</v>
      </c>
      <c r="J327" t="s">
        <v>275</v>
      </c>
      <c r="K327" t="s">
        <v>276</v>
      </c>
      <c r="L327">
        <v>25009</v>
      </c>
      <c r="M327" t="str">
        <f>"38.301755"</f>
        <v>38.301755</v>
      </c>
      <c r="N327" t="str">
        <f>"22.003609"</f>
        <v>22.003609</v>
      </c>
      <c r="O327" t="s">
        <v>28</v>
      </c>
      <c r="Q327" t="s">
        <v>29</v>
      </c>
      <c r="R327" t="s">
        <v>28</v>
      </c>
      <c r="S327" t="s">
        <v>28</v>
      </c>
      <c r="T327" t="s">
        <v>30</v>
      </c>
      <c r="U327" t="s">
        <v>31</v>
      </c>
    </row>
    <row r="328" spans="1:21">
      <c r="A328" t="s">
        <v>57</v>
      </c>
      <c r="B328" t="s">
        <v>58</v>
      </c>
      <c r="C328" t="s">
        <v>23</v>
      </c>
      <c r="D328" t="s">
        <v>24</v>
      </c>
      <c r="E328" t="str">
        <f>"9060471"</f>
        <v>9060471</v>
      </c>
      <c r="F328" t="s">
        <v>236</v>
      </c>
      <c r="G328">
        <v>2</v>
      </c>
      <c r="H328">
        <v>2</v>
      </c>
      <c r="I328">
        <v>2691029520</v>
      </c>
      <c r="J328" t="s">
        <v>237</v>
      </c>
      <c r="K328" t="s">
        <v>238</v>
      </c>
      <c r="L328">
        <v>25100</v>
      </c>
      <c r="M328" t="str">
        <f>"38.237241"</f>
        <v>38.237241</v>
      </c>
      <c r="N328" t="str">
        <f>"22.084022"</f>
        <v>22.084022</v>
      </c>
      <c r="O328" t="s">
        <v>28</v>
      </c>
      <c r="Q328" t="s">
        <v>29</v>
      </c>
      <c r="R328" t="s">
        <v>28</v>
      </c>
      <c r="S328" t="s">
        <v>28</v>
      </c>
      <c r="T328" t="s">
        <v>30</v>
      </c>
      <c r="U328" t="s">
        <v>31</v>
      </c>
    </row>
    <row r="329" spans="1:21">
      <c r="A329" t="s">
        <v>68</v>
      </c>
      <c r="B329" t="s">
        <v>58</v>
      </c>
      <c r="C329" t="s">
        <v>23</v>
      </c>
      <c r="D329" t="s">
        <v>24</v>
      </c>
      <c r="E329" t="str">
        <f>"9060579"</f>
        <v>9060579</v>
      </c>
      <c r="F329" t="s">
        <v>255</v>
      </c>
      <c r="G329">
        <v>2</v>
      </c>
      <c r="H329">
        <v>2</v>
      </c>
      <c r="I329">
        <v>2691081950</v>
      </c>
      <c r="J329" t="s">
        <v>256</v>
      </c>
      <c r="K329" t="s">
        <v>257</v>
      </c>
      <c r="L329">
        <v>25100</v>
      </c>
      <c r="M329" t="str">
        <f>"38.209024"</f>
        <v>38.209024</v>
      </c>
      <c r="N329" t="str">
        <f>"22.141138"</f>
        <v>22.141138</v>
      </c>
      <c r="O329" t="s">
        <v>28</v>
      </c>
      <c r="Q329" t="s">
        <v>29</v>
      </c>
      <c r="R329" t="s">
        <v>28</v>
      </c>
      <c r="S329" t="s">
        <v>28</v>
      </c>
      <c r="T329" t="s">
        <v>30</v>
      </c>
      <c r="U329" t="s">
        <v>31</v>
      </c>
    </row>
    <row r="330" spans="1:21">
      <c r="A330" t="s">
        <v>68</v>
      </c>
      <c r="B330" t="s">
        <v>58</v>
      </c>
      <c r="C330" t="s">
        <v>23</v>
      </c>
      <c r="D330" t="s">
        <v>24</v>
      </c>
      <c r="E330" t="str">
        <f>"9060451"</f>
        <v>9060451</v>
      </c>
      <c r="F330" t="s">
        <v>283</v>
      </c>
      <c r="G330">
        <v>1</v>
      </c>
      <c r="H330">
        <v>1</v>
      </c>
      <c r="I330">
        <v>2691071773</v>
      </c>
      <c r="J330" t="s">
        <v>284</v>
      </c>
      <c r="K330" t="s">
        <v>285</v>
      </c>
      <c r="L330">
        <v>25100</v>
      </c>
      <c r="M330" t="str">
        <f>"38.262604"</f>
        <v>38.262604</v>
      </c>
      <c r="N330" t="str">
        <f>"22.048618"</f>
        <v>22.048618</v>
      </c>
      <c r="O330" t="s">
        <v>28</v>
      </c>
      <c r="Q330" t="s">
        <v>29</v>
      </c>
      <c r="R330" t="s">
        <v>28</v>
      </c>
      <c r="S330" t="s">
        <v>28</v>
      </c>
      <c r="T330" t="s">
        <v>30</v>
      </c>
      <c r="U330" t="s">
        <v>31</v>
      </c>
    </row>
    <row r="331" spans="1:21">
      <c r="A331" t="s">
        <v>68</v>
      </c>
      <c r="B331" t="s">
        <v>58</v>
      </c>
      <c r="C331" t="s">
        <v>23</v>
      </c>
      <c r="D331" t="s">
        <v>24</v>
      </c>
      <c r="E331" t="str">
        <f>"9060568"</f>
        <v>9060568</v>
      </c>
      <c r="F331" t="s">
        <v>289</v>
      </c>
      <c r="G331">
        <v>1</v>
      </c>
      <c r="H331">
        <v>2</v>
      </c>
      <c r="I331">
        <v>2691074206</v>
      </c>
      <c r="J331" t="s">
        <v>290</v>
      </c>
      <c r="K331" t="s">
        <v>71</v>
      </c>
      <c r="L331">
        <v>25100</v>
      </c>
      <c r="M331" t="str">
        <f>"38.281959"</f>
        <v>38.281959</v>
      </c>
      <c r="N331" t="str">
        <f>"22.028775"</f>
        <v>22.028775</v>
      </c>
      <c r="O331" t="s">
        <v>28</v>
      </c>
      <c r="Q331" t="s">
        <v>29</v>
      </c>
      <c r="R331" t="s">
        <v>28</v>
      </c>
      <c r="S331" t="s">
        <v>28</v>
      </c>
      <c r="T331" t="s">
        <v>30</v>
      </c>
      <c r="U331" t="s">
        <v>31</v>
      </c>
    </row>
    <row r="332" spans="1:21">
      <c r="A332" t="s">
        <v>57</v>
      </c>
      <c r="B332" t="s">
        <v>58</v>
      </c>
      <c r="C332" t="s">
        <v>23</v>
      </c>
      <c r="D332" t="s">
        <v>24</v>
      </c>
      <c r="E332" t="str">
        <f>"9060438"</f>
        <v>9060438</v>
      </c>
      <c r="F332" t="s">
        <v>294</v>
      </c>
      <c r="G332">
        <v>2</v>
      </c>
      <c r="H332">
        <v>2</v>
      </c>
      <c r="I332">
        <v>2691051697</v>
      </c>
      <c r="J332" t="s">
        <v>295</v>
      </c>
      <c r="K332" t="s">
        <v>296</v>
      </c>
      <c r="L332">
        <v>25100</v>
      </c>
      <c r="M332" t="str">
        <f>"38.237890"</f>
        <v>38.237890</v>
      </c>
      <c r="N332" t="str">
        <f>"22.122602"</f>
        <v>22.122602</v>
      </c>
      <c r="O332" t="s">
        <v>28</v>
      </c>
      <c r="Q332" t="s">
        <v>29</v>
      </c>
      <c r="R332" t="s">
        <v>28</v>
      </c>
      <c r="S332" t="s">
        <v>28</v>
      </c>
      <c r="T332" t="s">
        <v>30</v>
      </c>
      <c r="U332" t="s">
        <v>31</v>
      </c>
    </row>
  </sheetData>
  <sortState ref="A2:CE332">
    <sortCondition ref="C2:C332"/>
    <sortCondition descending="1" ref="B2:B332"/>
    <sortCondition ref="F2:F33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CSV_2023-08-27-115809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stefanopoulos</dc:creator>
  <cp:lastModifiedBy>stefanopoulos</cp:lastModifiedBy>
  <dcterms:created xsi:type="dcterms:W3CDTF">2023-08-27T09:05:07Z</dcterms:created>
  <dcterms:modified xsi:type="dcterms:W3CDTF">2023-08-27T09:05:07Z</dcterms:modified>
</cp:coreProperties>
</file>